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4"/>
  </bookViews>
  <sheets>
    <sheet name="2" sheetId="1" r:id="rId1"/>
    <sheet name="5" sheetId="2" r:id="rId2"/>
    <sheet name="6" sheetId="3" r:id="rId3"/>
    <sheet name="9" sheetId="4" r:id="rId4"/>
    <sheet name="11 " sheetId="5" r:id="rId5"/>
  </sheets>
  <definedNames>
    <definedName name="_xlnm._FilterDatabase" localSheetId="2" hidden="1">'6'!$A$11:$G$402</definedName>
    <definedName name="_xlnm._FilterDatabase" localSheetId="3" hidden="1">'9'!$A$11:$G$157</definedName>
  </definedNames>
  <calcPr fullCalcOnLoad="1"/>
</workbook>
</file>

<file path=xl/sharedStrings.xml><?xml version="1.0" encoding="utf-8"?>
<sst xmlns="http://schemas.openxmlformats.org/spreadsheetml/2006/main" count="4424" uniqueCount="818">
  <si>
    <t xml:space="preserve">        Межбюджетные трансферты на реализацию проектов, отобранных в 2010 году в качестве победителей в районном смотре-конкурсе на лучший проект спортивной площадки на территории муниципального образования Камышловскимй муниципальный район</t>
  </si>
  <si>
    <t xml:space="preserve">        Межбюджетные трансферты на проведение мероприятий по формированию земельных участков, на которых расположены многоквартирные дома</t>
  </si>
  <si>
    <t xml:space="preserve">  Программа "Развитие культуры и искусства в Камышловском муниципальном районе на 2010 - 2012 годы"</t>
  </si>
  <si>
    <t xml:space="preserve">          Программа "Развитие культуры и искусства в Камышловском муниципальном районе на 2010 - 2012 годы"</t>
  </si>
  <si>
    <t xml:space="preserve">        Программа "Развитие культуры и искусства в Камышловском муниципальном районе на 2010 - 2012 годы"</t>
  </si>
  <si>
    <t xml:space="preserve">     Междюбжетные трансферты, передаваемые на комплектование книжных фондов библиотек муниципальных образований</t>
  </si>
  <si>
    <t>00020204000050000151</t>
  </si>
  <si>
    <t xml:space="preserve">      Обслуживание государственного внутреннего и муниципального долга</t>
  </si>
  <si>
    <t xml:space="preserve">        Процентные платежи по долговым обязательствам</t>
  </si>
  <si>
    <t xml:space="preserve">          Процентные платежи по муниципальному долгу</t>
  </si>
  <si>
    <t xml:space="preserve">        Дворцы и дома культуры, другие учреждения культуры и средств массовой информации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</si>
  <si>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</si>
  <si>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  Увеличение фонда оплаты труда работников муниципальных учреждений культуры и искусства</t>
  </si>
  <si>
    <t xml:space="preserve">          Оплата коммунальных услуг муниципальными учреждениями</t>
  </si>
  <si>
    <t xml:space="preserve">          Межбюджетные трансферты для приобретения вакуумной машины для утилизации бытовых отходов</t>
  </si>
  <si>
    <t xml:space="preserve">          Увеличение фонда оплаты труда работников муниципальных образовательных учреждений, за исключением муниципальных общеобразовательных учреждений</t>
  </si>
  <si>
    <t xml:space="preserve">          Увеличение фонда оплаты труда работников муниципальных учреждений здравоохранения</t>
  </si>
  <si>
    <t xml:space="preserve">          Увеличение фонда оплаты труда работников муниципальных учреждений физической культуры и спорта</t>
  </si>
  <si>
    <t>Приложение 9</t>
  </si>
  <si>
    <t>Распределение расходов местного бюджета на реализацию муниципальных целевых программ в 2011 году</t>
  </si>
  <si>
    <t>Наименование</t>
  </si>
  <si>
    <t>Код глав-ного распо-ряди-теля</t>
  </si>
  <si>
    <t>Код раздела,  подраз-дела</t>
  </si>
  <si>
    <t>Сумма, в тысячах рублей</t>
  </si>
  <si>
    <t xml:space="preserve">  Муниципальные целевые программы</t>
  </si>
  <si>
    <t xml:space="preserve">      Другие вопросы в области охраны окружающей среды</t>
  </si>
  <si>
    <t xml:space="preserve">    ОБРАЗОВАНИЕ</t>
  </si>
  <si>
    <t xml:space="preserve">      Молодежная политика и оздоровление детей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</si>
  <si>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</si>
  <si>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</si>
  <si>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</si>
  <si>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>Номер строки</t>
  </si>
  <si>
    <t>Код целевой статьи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</si>
  <si>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</si>
  <si>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</si>
  <si>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</si>
  <si>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</si>
  <si>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</si>
  <si>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</si>
  <si>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5054600</t>
  </si>
  <si>
    <t xml:space="preserve">  ФИЗИЧЕСКАЯ КУЛЬТУРА И СПОРТ</t>
  </si>
  <si>
    <t xml:space="preserve">    Физическая культура</t>
  </si>
  <si>
    <t xml:space="preserve">      Физкультурно-оздоровительная работа и спортивные мероприятия</t>
  </si>
  <si>
    <t xml:space="preserve">    Другие вопросы в области физической культуры и спорта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</si>
  <si>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</si>
  <si>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5220450</t>
  </si>
  <si>
    <t xml:space="preserve">      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</si>
  <si>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 xml:space="preserve">          Проведение мероприятий по улучшению жилищных условий граждан, проживающих в сельской местности</t>
  </si>
  <si>
    <t xml:space="preserve">          Подпрограмма «Обеспечение жильем молодых семей» ОЦП "Развитие жилищного комплекса в Свердловской области" на 2011-2015 годы</t>
  </si>
  <si>
    <t xml:space="preserve">        Программа "Обеспечение жильем молодых семей МО Камышловский муниципальный район на 2011 - 2015 годы"</t>
  </si>
  <si>
    <t xml:space="preserve">        Федеральные целевые программы</t>
  </si>
  <si>
    <t>1000000</t>
  </si>
  <si>
    <t>1001101</t>
  </si>
  <si>
    <t>1001102</t>
  </si>
  <si>
    <t>1006</t>
  </si>
  <si>
    <t xml:space="preserve">    Межбюджетные трансферты из областного бюджета бюджетам муниципальных районов на оплату коммунальных услуг муниципальным учреждениям в 2011 году</t>
  </si>
  <si>
    <t xml:space="preserve">        Осуществление государственного полномочия по созданию административных комиссий</t>
  </si>
  <si>
    <t>5210207</t>
  </si>
  <si>
    <t xml:space="preserve">    Дорожное хозяйство, дорожные фонды</t>
  </si>
  <si>
    <t>0409</t>
  </si>
  <si>
    <t xml:space="preserve">        Межбюджетные трансферты на проведение мероприятий для подготовки объектов коммунального хозяйства к отопительному периоду 2011-2012 гг. в 2011 году</t>
  </si>
  <si>
    <t>5210398</t>
  </si>
  <si>
    <t xml:space="preserve">        Подпрограмма «Строительство и реконструкция жилых домов на территориях муниципальных образований в Свердловской области в целях переселения граждан из жилых помещений, признанных непригодными для проживания, и (или) с высоким уровнем износа» ОЦП "</t>
  </si>
  <si>
    <t xml:space="preserve">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</t>
  </si>
  <si>
    <t xml:space="preserve">    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2011-2</t>
  </si>
  <si>
    <t>90111109045050000120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</si>
  <si>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</si>
  <si>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</si>
  <si>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</si>
  <si>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</si>
  <si>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04811200000000000000</t>
  </si>
  <si>
    <t xml:space="preserve">     ПЛАТЕЖИ ПРИ ПОЛЬЗОВАНИИ ПРИРОДНЫМИ РЕСУРСАМИ</t>
  </si>
  <si>
    <t>04811201000010000120</t>
  </si>
  <si>
    <t xml:space="preserve">     Плата за негативное воздействие на окружающую среду</t>
  </si>
  <si>
    <t>90611300000000000000</t>
  </si>
  <si>
    <t xml:space="preserve">     ДОХОДЫ ОТ ОКАЗАНИЯ ПЛАТНЫХ УСЛУГ И КОМПЕНСАЦИИ ЗАТРАТ ГОСУДАРСТВА</t>
  </si>
  <si>
    <t>90611303050050000130</t>
  </si>
  <si>
    <t xml:space="preserve">     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</si>
  <si>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90611303050050006130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</si>
  <si>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</si>
  <si>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</si>
  <si>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</si>
  <si>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</si>
  <si>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      Обеспечение деятельности подведомственных учреждений (пролеченные)</t>
  </si>
  <si>
    <t>7957500</t>
  </si>
  <si>
    <t>7957600</t>
  </si>
  <si>
    <t>7957700</t>
  </si>
  <si>
    <t>7957800</t>
  </si>
  <si>
    <t xml:space="preserve">          Программа "Развитие информационного общество в муниципальном образовании Камышловский муниципальный район на 2011-2015 годы"</t>
  </si>
  <si>
    <t xml:space="preserve">         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</si>
  <si>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Иные межбюджетные трансферты бюджетам бюджетной системы</t>
  </si>
  <si>
    <t xml:space="preserve">        Детские дошкольные учреждения</t>
  </si>
  <si>
    <t xml:space="preserve">          Обеспечение деятельности подведомственных учреждений</t>
  </si>
  <si>
    <t xml:space="preserve">            Выполнение функций бюджетными учреждениями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</si>
  <si>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</si>
  <si>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Мероприятия по проведению оздоровительной кампании детей</t>
  </si>
  <si>
    <t xml:space="preserve">          Расходы за счет местного бюджета на мероприятия по организации предоставления отдыха и оздоровления детей и подростков в каникулярное время</t>
  </si>
  <si>
    <t xml:space="preserve">          Программа "Развитие сети дошкольных образовательных учреждений в МО Камышловский муниципальный район на 2010-2014 годы"</t>
  </si>
  <si>
    <t xml:space="preserve">        Школы-детские сады, школы начальные, неполные средние и средние</t>
  </si>
  <si>
    <t xml:space="preserve">          Обеспечение деятельности подведведомственных учреждений</t>
  </si>
  <si>
    <t xml:space="preserve">        Учреждения по внешкольной работе с детьми</t>
  </si>
  <si>
    <t xml:space="preserve">        Иные безвозмездные и безвозвратные перечисления</t>
  </si>
  <si>
    <t xml:space="preserve">          Ежемесячное денежное вознаграждение за классное руководство</t>
  </si>
  <si>
    <t>5221100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</si>
  <si>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</si>
  <si>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ЗДРАВООХРАНЕНИЕ</t>
  </si>
  <si>
    <t xml:space="preserve">        Больницы, клиники, госпитали, медико-санитарные части</t>
  </si>
  <si>
    <t xml:space="preserve">          Денежные выплаты медицинскому персоналу фельдшерско-акушерских пунктов, врачам, фельдшерам и медицинским сестрам скорой медицинской помощи за счет субсидии областного бюджета</t>
  </si>
  <si>
    <t xml:space="preserve">      Другие вопросы в области здравоохранения</t>
  </si>
  <si>
    <t xml:space="preserve">          Программа "Вакцинопрофилактика в муниципальном образовании Камышловский муниципальный район" на 2010 - 2012 годы</t>
  </si>
  <si>
    <t xml:space="preserve">          Программа "Борьба с клещевыми инфекциями в муниципальном образовании Камышловский муниципальный район" на 2010 - 2012 годы</t>
  </si>
  <si>
    <t xml:space="preserve">    КУЛЬТУРА, КИНЕМАТОГРАФИЯ</t>
  </si>
  <si>
    <t xml:space="preserve">        Библиотеки</t>
  </si>
  <si>
    <t xml:space="preserve">      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</si>
  <si>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        Расходы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</si>
  <si>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>4320212</t>
  </si>
  <si>
    <t xml:space="preserve">          Содержание и обеспечение деятельности вновь создаваемых финансовых органов муниципальных образований в Свердловской области</t>
  </si>
  <si>
    <t xml:space="preserve">        Программа "Развитие местного самоуправления  в Камышловском муниципальном  районе" на 2010-2012 годы</t>
  </si>
  <si>
    <t xml:space="preserve">    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</si>
  <si>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  Направление «Создание единого информационного комплекса органов государственной власти Свердловской области» ОЦП "Информационное общество Свердловской области" на 2011-2015 годы</t>
  </si>
  <si>
    <t xml:space="preserve">Сумма, в тысячах рублей 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</si>
  <si>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</si>
  <si>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</si>
  <si>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</si>
  <si>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</si>
  <si>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Процентные платежи по долговым обязательствам</t>
  </si>
  <si>
    <t>0650000</t>
  </si>
  <si>
    <t xml:space="preserve">        Процентные платежи по муниципальному долгу</t>
  </si>
  <si>
    <t>0650300</t>
  </si>
  <si>
    <t xml:space="preserve">         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</si>
  <si>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</si>
  <si>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Программа "Подготовка документов территориального планирования Камышловского муниципального района на 2011-2013 годы"</t>
  </si>
  <si>
    <t xml:space="preserve">          Оснащение многоквартирных домов и муниципальных учреждений приборами учета потребления энергетических ресурсов в рамках ОЦП "Энергосбережение в Свердловской области" на 2011-2015 годы</t>
  </si>
  <si>
    <t xml:space="preserve">          Мероприятия по улучшению жилищных условий граждан, проживающих в сельской местности</t>
  </si>
  <si>
    <t xml:space="preserve">          Программа "Предоставление финансовой поддержки молодым семьям, проживающим в муниципальном образовании Камышловский муниципальный район, на погашение основной суммы долга и процентов по ипотечным жилищным кредитам (займам)" на 2011 год</t>
  </si>
  <si>
    <t xml:space="preserve">    ОБСЛУЖИВАНИЕ ГОСУДАРСТВЕННОГО И МУНИЦИПАЛЬНОГО ДОЛГА</t>
  </si>
  <si>
    <t>Приложение № 2</t>
  </si>
  <si>
    <t xml:space="preserve">Свод  доходов местного бюджета на 2011 год </t>
  </si>
  <si>
    <t>Код классификации доходов бюджета</t>
  </si>
  <si>
    <t>Наименование показателя</t>
  </si>
  <si>
    <t>00010000000000000000</t>
  </si>
  <si>
    <t xml:space="preserve">    НАЛОГОВЫЕ И НЕНАЛОГОВЫЕ ДОХОДЫ</t>
  </si>
  <si>
    <t>18210100000000000000</t>
  </si>
  <si>
    <t xml:space="preserve">    НАЛОГИ НА ПРИБЫЛЬ, ДОХОДЫ</t>
  </si>
  <si>
    <t xml:space="preserve">  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</si>
  <si>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    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</si>
  <si>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18210500000000000000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</si>
  <si>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</si>
  <si>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</si>
  <si>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</si>
  <si>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18210102010011000110</t>
  </si>
  <si>
    <t>18210102021011000110</t>
  </si>
  <si>
    <t xml:space="preserve">  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</si>
  <si>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18210102022011000110</t>
  </si>
  <si>
    <t xml:space="preserve">    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</si>
  <si>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18210102040011000110</t>
  </si>
  <si>
    <t xml:space="preserve">     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 , в виде материальной выгоды от экономии на процентах при получении заемных (кредитных) средств </t>
  </si>
  <si>
    <t>18210102070011000110</t>
  </si>
  <si>
    <t>18210502010021000110</t>
  </si>
  <si>
    <t>18210502020021000110</t>
  </si>
  <si>
    <t>18210503010011000110</t>
  </si>
  <si>
    <t>18210503020011000110</t>
  </si>
  <si>
    <t>18810807140011000110</t>
  </si>
  <si>
    <t xml:space="preserve">    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приемов квалификационных экзаменов на получение права на управление транспортными средствами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</si>
  <si>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</si>
  <si>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 xml:space="preserve">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0"/>
        <rFont val="Times New Roman"/>
        <family val="1"/>
      </rPr>
      <t>из них:</t>
    </r>
  </si>
  <si>
    <t xml:space="preserve">      Доходы от сдачи в аренду объектов нежилого фонда, находящегося в оперативном управлении органов управления муниципальных районов и созданных ими учреждений 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</si>
  <si>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  </r>
    <r>
      <rPr>
        <sz val="10"/>
        <rFont val="Times New Roman"/>
        <family val="1"/>
      </rPr>
      <t>из них:</t>
    </r>
  </si>
  <si>
    <t xml:space="preserve">      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казенных)в части реализации основных средств по указанному имуществу, из них:</t>
  </si>
  <si>
    <t xml:space="preserve">      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казенных)в части реализации основных средств по указанному имуществу</t>
  </si>
  <si>
    <t>17711690050050000140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</si>
  <si>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</si>
  <si>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r>
      <t xml:space="preserve">     Прочие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</t>
    </r>
    <r>
      <rPr>
        <sz val="10"/>
        <rFont val="Times New Roman"/>
        <family val="1"/>
      </rPr>
      <t>из них</t>
    </r>
    <r>
      <rPr>
        <b/>
        <sz val="10"/>
        <rFont val="Times New Roman"/>
        <family val="1"/>
      </rPr>
      <t xml:space="preserve">: </t>
    </r>
  </si>
  <si>
    <r>
      <t xml:space="preserve">      Прочие межбюджетные трансферты, передаваемые бюджетам муниципальных районов, </t>
    </r>
    <r>
      <rPr>
        <sz val="10"/>
        <rFont val="Times New Roman"/>
        <family val="1"/>
      </rPr>
      <t>из них:</t>
    </r>
  </si>
  <si>
    <t xml:space="preserve">    Межбюджетные трансферты из областного бюджета бюджетам муниципальных районов 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прибыль организаций и налога на имущество организаций, а также доходов местных бюджетов от земельного налога и налога на имущество физических лиц в 2010 году увеличились по сравнению с объемом поступлений этих налогов в 2009 году</t>
  </si>
  <si>
    <t xml:space="preserve">    Межбюджетные трансферты бюджетам муниципальных районов для содействия достижению и поощрения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области, за 2010 год 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</si>
  <si>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</si>
  <si>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</si>
  <si>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НАЦИОНАЛЬНАЯ ЭКОНОМИКА</t>
  </si>
  <si>
    <t xml:space="preserve">    Сельское хозяйство и рыболовство</t>
  </si>
  <si>
    <t xml:space="preserve">    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</si>
  <si>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 xml:space="preserve">    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</si>
  <si>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Транспорт</t>
  </si>
  <si>
    <t xml:space="preserve">    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</si>
  <si>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Программа "Развитие потребительского рынка муниципального образования Камышловский муниципальный район на 2009 - 2011 годы"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</si>
  <si>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</si>
  <si>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</si>
  <si>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</si>
  <si>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</si>
  <si>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7950000</t>
  </si>
  <si>
    <t>к Решению Думы муниципального образования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</si>
  <si>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</si>
  <si>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</si>
  <si>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</si>
  <si>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</si>
  <si>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      Обеспечение деятельности подведомственных учреждений</t>
  </si>
  <si>
    <t>912</t>
  </si>
  <si>
    <t>7956100</t>
  </si>
  <si>
    <t>7956200</t>
  </si>
  <si>
    <t>7956300</t>
  </si>
  <si>
    <t>7956400</t>
  </si>
  <si>
    <t>7956500</t>
  </si>
  <si>
    <t>7956600</t>
  </si>
  <si>
    <t>7956700</t>
  </si>
  <si>
    <t>7956800</t>
  </si>
  <si>
    <t>7956900</t>
  </si>
  <si>
    <t>7957000</t>
  </si>
  <si>
    <t>7957100</t>
  </si>
  <si>
    <t>7957200</t>
  </si>
  <si>
    <t xml:space="preserve">          Выполнение функций органами местного самоуправления</t>
  </si>
  <si>
    <t xml:space="preserve">        Содержание и обеспечение деятельности вновь создаваемых финансовых органов муниципальных образований в Свердловской области</t>
  </si>
  <si>
    <t xml:space="preserve">          Прочие расходы</t>
  </si>
  <si>
    <t xml:space="preserve">      Реализация государственных функций, связанных с общегосударственным управлением</t>
  </si>
  <si>
    <t xml:space="preserve">        Содержание и ремонт объектов недвижимости, находящихся в казне муниципального образования</t>
  </si>
  <si>
    <t xml:space="preserve">        Формирование и увеличение уставных фондов муниципальных унитарных предприятий Камышловского района (МУП "Управление коммунального хозяйства")</t>
  </si>
  <si>
    <t xml:space="preserve">          Бюджетные инвестиции</t>
  </si>
  <si>
    <t xml:space="preserve">      Учреждения по обеспечению хозяйственного обслуживания</t>
  </si>
  <si>
    <t xml:space="preserve">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</si>
  <si>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Мероприятия</t>
  </si>
  <si>
    <t xml:space="preserve">        Направление «Создание единого информационного комплекса органов государственной власти Свердловской области» ОЦП "Информационное общество Свердловской области" на 2011-2015 годы</t>
  </si>
  <si>
    <t xml:space="preserve">        Подпрограмме «Подготовка документов территориального планирования, градостроительного зонирования и документации по планировке территории» ОЦП "Развитие жилищного комплекса в Сердловской области" на 2011-2015 годы</t>
  </si>
  <si>
    <t xml:space="preserve">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</si>
  <si>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за счет средств областного бюджета</t>
  </si>
  <si>
    <t xml:space="preserve">        Осуществление мероприятий по организации питания в муниципальных общеобразовательных учреждениях за счет средств областного бюджета</t>
  </si>
  <si>
    <t xml:space="preserve">        Проведение мероприятий по организации отдыха детей в каникулярное время 
</t>
  </si>
  <si>
    <t xml:space="preserve">        Расходы за счет местного бюджета на мероприятия по организации предоставления отдыха и оздоровления детей и подростков в каникулярное время</t>
  </si>
  <si>
    <t xml:space="preserve">        Обеспечение деятельности подведомственных учреждений (пролеченные)</t>
  </si>
  <si>
    <t xml:space="preserve">      Фельдшерско-акушерские пункты</t>
  </si>
  <si>
    <t xml:space="preserve">    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</si>
  <si>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 xml:space="preserve">      Федеральные целевые программы</t>
  </si>
  <si>
    <t xml:space="preserve">        Мероприятия по улучшению жилищных условий молодых семей и молодых специалистов на селе</t>
  </si>
  <si>
    <t xml:space="preserve">          Социальные выплаты</t>
  </si>
  <si>
    <t xml:space="preserve">        Проведение мероприятий по обеспечению жильем молодых семей и молодых специалистов, проживающих и работающих в сельской местности</t>
  </si>
  <si>
    <t xml:space="preserve">        Проведение мероприятий по улучшению жилищных условий граждан, проживающих в сельской местности</t>
  </si>
  <si>
    <t xml:space="preserve">        Осуществление государственного полномочия Свердловской области по  предоставлению отдельным категориям граждан компенсации расходов на оплату жилого помещения и коммунальных услуг</t>
  </si>
  <si>
    <t xml:space="preserve">        Программа "Предоставление финансовой поддержки молодым семьям, проживающим в муниципальном образовании Камышловский муниципальный район, на погашение основной суммы долга и процентов по ипотечным жилищным кредитам (займам)" на 2011 год</t>
  </si>
  <si>
    <t>7958100</t>
  </si>
  <si>
    <t xml:space="preserve">        Увеличение фонда оплаты труда работников муниципальных учреждений физической культуры и спорта</t>
  </si>
  <si>
    <t>5210158</t>
  </si>
  <si>
    <t xml:space="preserve">      Дворцы и дома культуры, другие учреждения культуры и средств массовой информации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</si>
  <si>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</si>
  <si>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Увеличение фонда оплаты труда работников муниципальных учреждений культуры и искусства</t>
  </si>
  <si>
    <t>5210155</t>
  </si>
  <si>
    <t>5210392</t>
  </si>
  <si>
    <t xml:space="preserve">        Межбюджетные трансферты для приобретения вакуумной машины для утилизации бытовых отходов</t>
  </si>
  <si>
    <t>5210395</t>
  </si>
  <si>
    <t>5210396</t>
  </si>
  <si>
    <t>5221715</t>
  </si>
  <si>
    <t>Итого источников внутреннего финансирования дефицита местного бюджета</t>
  </si>
  <si>
    <t>906</t>
  </si>
  <si>
    <t xml:space="preserve">      Дошкольное образование</t>
  </si>
  <si>
    <t xml:space="preserve">      Общее образование</t>
  </si>
  <si>
    <t xml:space="preserve">      Другие вопросы в области образования</t>
  </si>
  <si>
    <t>907</t>
  </si>
  <si>
    <t xml:space="preserve">      Стационарная медицинская помощь</t>
  </si>
  <si>
    <t xml:space="preserve">      Амбулаторная помощь</t>
  </si>
  <si>
    <t>908</t>
  </si>
  <si>
    <t xml:space="preserve">      Культура</t>
  </si>
  <si>
    <t>Сумма, тысяч рублей</t>
  </si>
  <si>
    <t>5210302</t>
  </si>
  <si>
    <t>022</t>
  </si>
  <si>
    <t>5210300</t>
  </si>
  <si>
    <t>0113</t>
  </si>
  <si>
    <t>0909</t>
  </si>
  <si>
    <t>1105</t>
  </si>
  <si>
    <t>901 01 02 00 00 05 0000 710</t>
  </si>
  <si>
    <t>901 01 02 00 00 05 0000 810</t>
  </si>
  <si>
    <t>901 01 03 00 00 05 0000 710</t>
  </si>
  <si>
    <t>901 01 05 02 01 05 0000 510</t>
  </si>
  <si>
    <t>901 01 05 02 01 05 0000 610</t>
  </si>
  <si>
    <t>901 01 06 01 00 05 0000 630</t>
  </si>
  <si>
    <t>901 01 06 04 00 05 0000 810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</si>
  <si>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</si>
  <si>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</si>
  <si>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</si>
  <si>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</si>
  <si>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</si>
  <si>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>Свод источников финансирования дефицита местного бюджета на 2011 год</t>
  </si>
  <si>
    <t xml:space="preserve">  Администрация муниципального образования</t>
  </si>
  <si>
    <t>0000000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</si>
  <si>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</si>
  <si>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  Глава муниципального образования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</si>
  <si>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</si>
  <si>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</si>
  <si>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</si>
  <si>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</si>
  <si>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</si>
  <si>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</si>
  <si>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</si>
  <si>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</si>
  <si>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</si>
  <si>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 xml:space="preserve">          Формирование и увеличение уставных фондов муниципальных унитарных предприятий Камышловского района (МУП "Управление коммунального хозяйства")</t>
  </si>
  <si>
    <t xml:space="preserve">        Учреждения по обеспечению хозяйственного обслуживания</t>
  </si>
  <si>
    <t xml:space="preserve">          Мероприятия по улучшению жилищных условий молодых семей и молодых специалистов на селе</t>
  </si>
  <si>
    <t xml:space="preserve">          Проведение мероприятий по обеспечению жильем молодых семей и молодых специалистов, проживающих и работающих в сельской местности</t>
  </si>
  <si>
    <t xml:space="preserve">      Другие вопросы в области социальной политики</t>
  </si>
  <si>
    <t xml:space="preserve">      Дотации бюджетам муниципальных районов на выравнивание бюджетной обеспеченности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</si>
  <si>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</si>
  <si>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Другие вопросы в области физической культуры и спорта</t>
  </si>
  <si>
    <t xml:space="preserve">        Центры спортивной подготовки (сборные команды)</t>
  </si>
  <si>
    <t>7957300</t>
  </si>
  <si>
    <t>7957401</t>
  </si>
  <si>
    <t>7957402</t>
  </si>
  <si>
    <t>7957403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</si>
  <si>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</si>
  <si>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</si>
  <si>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Межбюджетные трансферты местным бюджетам</t>
  </si>
  <si>
    <t>5210153</t>
  </si>
  <si>
    <t xml:space="preserve">            Бюджетные инвестиции</t>
  </si>
  <si>
    <t>0111</t>
  </si>
  <si>
    <t xml:space="preserve">        Резервные фонды</t>
  </si>
  <si>
    <t xml:space="preserve">          Резервные фонды местных администраций</t>
  </si>
  <si>
    <t xml:space="preserve">            Прочие расходы</t>
  </si>
  <si>
    <t xml:space="preserve">        Руководство и управление в сфере установленных функций</t>
  </si>
  <si>
    <t xml:space="preserve">     Субсидии бюджетам муниципальных районов на реализацию федеральных целевых программ, в том числе:</t>
  </si>
  <si>
    <t>90120202051050000151</t>
  </si>
  <si>
    <t xml:space="preserve">      Субсидии на софинансирование социальных выплат молодым семьям на приобретение (строительство) жилья</t>
  </si>
  <si>
    <t>00020202077050000151</t>
  </si>
  <si>
    <t xml:space="preserve">       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</si>
  <si>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5210206</t>
  </si>
  <si>
    <t xml:space="preserve">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</si>
  <si>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>7958200</t>
  </si>
  <si>
    <t xml:space="preserve">        Программа "Подготовка документов территориального планирования Камышловского муниципального района на 2011-2013 годы"</t>
  </si>
  <si>
    <t>7958300</t>
  </si>
  <si>
    <t xml:space="preserve">        Оснащение многоквартирных домов и муниципальных учреждений приборами учета потребления энергетических ресурсов в рамках ОЦП "Энергосбережение в Свердловской области" на 2011-2015 годы</t>
  </si>
  <si>
    <t>5221900</t>
  </si>
  <si>
    <t xml:space="preserve">        Увеличение фонда оплаты труда работников муниципальных образовательных учреждений, за исключением муниципальных общеобразовательных учреждений</t>
  </si>
  <si>
    <t>5210154</t>
  </si>
  <si>
    <t xml:space="preserve">        Оплата коммунальных услуг муниципальными учреждениями</t>
  </si>
  <si>
    <t>5210325</t>
  </si>
  <si>
    <t xml:space="preserve">        Увеличение фонда оплаты труда работников муниципальных учреждений здравоохранения</t>
  </si>
  <si>
    <t>5210157</t>
  </si>
  <si>
    <t xml:space="preserve">        Мероприятия по улучшению жилищных условий граждан, проживающих в сельской местности</t>
  </si>
  <si>
    <t>5220470</t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</si>
  <si>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</si>
  <si>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</si>
  <si>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>90120204999050000151</t>
  </si>
  <si>
    <t>ИТОГО ДОХОДОВ</t>
  </si>
  <si>
    <t>Получение кредитов от кредитных организаций бюджетом муниципального района  в валюте Российcкой Федерации</t>
  </si>
  <si>
    <t>Погашение кредитов, полученных от кредитных организаций бюджетом муниципального района  в валюте Российcкой Федерации</t>
  </si>
  <si>
    <t>на 2011 год"</t>
  </si>
  <si>
    <t>0920000</t>
  </si>
  <si>
    <t>0920313</t>
  </si>
  <si>
    <t>7958000</t>
  </si>
  <si>
    <t>4829901</t>
  </si>
  <si>
    <t>4820000</t>
  </si>
  <si>
    <t xml:space="preserve">      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</si>
  <si>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  Программа "Развитие потребительского рынка муниципального образования Камышловский муниципальный район на 2009 - 2011 годы"</t>
  </si>
  <si>
    <t>5220440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</si>
  <si>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</si>
  <si>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</si>
  <si>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  Социальная помощь</t>
  </si>
  <si>
    <t xml:space="preserve">          Оплата жилищно-коммунальных услуг отдельным категориям граждан</t>
  </si>
  <si>
    <t xml:space="preserve">          Предоставление гражданам субсидий на оплату жилого помещения и коммунальных услуг</t>
  </si>
  <si>
    <t xml:space="preserve">          Осуществление государственного полномочия Свердловской области по  предоставлению отдельным категориям граждан компенсации расходов на оплату жилого помещения и коммунальных услуг</t>
  </si>
  <si>
    <t xml:space="preserve">            Социальные выплаты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</si>
  <si>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</si>
  <si>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</si>
  <si>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</si>
  <si>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  Выравнивание бюджетной обеспеченности</t>
  </si>
  <si>
    <t xml:space="preserve">    Прочие межбюджетные трансферты общего характера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</si>
  <si>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</si>
  <si>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Иные межбюджетные трансферты бюджетам бюджетной системы</t>
  </si>
  <si>
    <t>0804</t>
  </si>
  <si>
    <t xml:space="preserve">    Связь и информатика</t>
  </si>
  <si>
    <t xml:space="preserve">      Региональные целевые программы</t>
  </si>
  <si>
    <t xml:space="preserve">    Другие вопросы в области национальной экономики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</si>
  <si>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</si>
  <si>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</si>
  <si>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901 01 06 01 00 00 0000 000</t>
  </si>
  <si>
    <t>Средства от продажи акций и иных форм участия в капитале, находящихся в собственности муниципального района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</si>
  <si>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</si>
  <si>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</si>
  <si>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 xml:space="preserve">Увеличение прочих остатков денежных средств бюджета муниципального района </t>
  </si>
  <si>
    <t>Уменьшение прочих остатков денежных средств бюджета муниципального района</t>
  </si>
  <si>
    <t>5210115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</si>
  <si>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</si>
  <si>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</si>
  <si>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Культура</t>
  </si>
  <si>
    <t xml:space="preserve">      Библиотеки</t>
  </si>
  <si>
    <t>913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</si>
  <si>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</si>
  <si>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му</t>
  </si>
  <si>
    <t xml:space="preserve">        Подпрограмма "Предоставление финансовой поддержки молодым семьям, проживающим в Свердловской области, на погашение основной суммы долга и процентов по ипотечным жилищным кредитам (займам)"ОЦП "Развитие жилищного комплекса в Свердловской области" н</t>
  </si>
  <si>
    <t xml:space="preserve">        Межбюджетные трансферты на приобретение в муниципальную собственность поселения жилья для граждан, жилые помещения которых признаны непригодными для проживания и не подлежащими ремонту или реконструкции вследствие пожара, повлекшего уничтожение ил</t>
  </si>
  <si>
    <t xml:space="preserve">        Расходы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лизензионного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</si>
  <si>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</si>
  <si>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</si>
  <si>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 xml:space="preserve">          Осуществление государственного полномочия по созданию административных комиссий</t>
  </si>
  <si>
    <t xml:space="preserve">      Дорожное хозяйство, дорожные фонды</t>
  </si>
  <si>
    <t xml:space="preserve">          Межбюджетные трансферты на проведение мероприятий для подготовки объектов коммунального хозяйства к отопительному периоду 2011-2012 гг. в 2011 году</t>
  </si>
  <si>
    <t xml:space="preserve">          Подпрограмма «Строительство и реконструкция жилых домов на территориях муниципальных образований в Свердловской области в целях переселения граждан из жилых помещений, признанных непригодными для проживания, и (или) с высоким уровнем износа» ОЦП "Развитие жилищного комплекса в Свердловской области" на 2011-2015 годы</t>
  </si>
  <si>
    <t xml:space="preserve">      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период 2010 - 2012 годы"</t>
  </si>
  <si>
    <t xml:space="preserve">          Программа "Строительство газовых сетей на территории МО Камышловский муниципальный район на период 2009 - 2011 годы"</t>
  </si>
  <si>
    <t xml:space="preserve">          Программа "По энергосбережению и повышению энергетической эффективности в муниципальном образовании Камышловский муниципальный район на 2011 год"</t>
  </si>
  <si>
    <t xml:space="preserve">          Подпрограмма "Предоставление финансовой поддержки молодым семьям, проживающим в Свердловской области, на погашение основной суммы долга и процентов по ипотечным жилищным кредитам (займам)"ОЦП "Развитие жилищного комплекса в Свердловской области" на 2011-2015 годы</t>
  </si>
  <si>
    <t xml:space="preserve">          Программа "Социальная поддержка населения муниципального образования Камышловский муниципальный район" на 2009-2011 годы"</t>
  </si>
  <si>
    <t xml:space="preserve">          Межбюджетные трансферты на приобретение в муниципальную собственность поселения жилья для граждан, жилые помещения которых признаны непригодными для проживания и не подлежащими ремонту или реконструкции вследствие пожара, повлекшего уничтожение или повреждение жилья</t>
  </si>
  <si>
    <t xml:space="preserve">          Расходы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лизензионного программного обеспечения, подключение муниципальных библиотек к сети Интернет в рамках ОЦП "Развитие культуры в Свердловской области" на 2011-2015 годы</t>
  </si>
  <si>
    <t xml:space="preserve">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 за счет субвенции областного бюджета</t>
  </si>
  <si>
    <t xml:space="preserve">      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2011-2013 годы</t>
  </si>
  <si>
    <t xml:space="preserve">      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2011-2013 годы</t>
  </si>
  <si>
    <t xml:space="preserve">        Программа "Развитие информационного общество в муниципальном образовании Камышловский муниципальный район на 2011-2015 годы"</t>
  </si>
  <si>
    <t xml:space="preserve">    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период 2010 - 2012 годы"</t>
  </si>
  <si>
    <t xml:space="preserve">        Программа "Строительство газовых сетей на территории МО Камышловский муниципальный район на период 2009 - 2011 годы"</t>
  </si>
  <si>
    <t xml:space="preserve">        Программа "По энергосбережению и повышению энергетической эффективности в муниципальном образовании Камышловский муниципальный район на 2011 год"</t>
  </si>
  <si>
    <t xml:space="preserve">        Программа "Социальная поддержка населения муниципального образования Камышловский муниципальный район" на 2009-2011 годы"</t>
  </si>
  <si>
    <t xml:space="preserve">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</si>
  <si>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 xml:space="preserve">    Администрация муниципального образования</t>
  </si>
  <si>
    <t xml:space="preserve">      НАЦИОНАЛЬНАЯ ЭКОНОМИКА</t>
  </si>
  <si>
    <t xml:space="preserve">        Сельское хозяйство и рыболовство</t>
  </si>
  <si>
    <t xml:space="preserve">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</si>
  <si>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Другие вопросы в области национальной экономики</t>
  </si>
  <si>
    <t xml:space="preserve">  Программа "Развитие потребительского рынка муниципального образования Камышловский муниципальный район на 2009 - 2011 годы"</t>
  </si>
  <si>
    <t xml:space="preserve">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</si>
  <si>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</si>
  <si>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НАЦИОНАЛЬНАЯ БЕЗОПАСНОСТЬ И ПРАВООХРАНИТЕЛЬНАЯ ДЕЯТЕЛЬНОСТЬ</t>
  </si>
  <si>
    <t xml:space="preserve">        Органы внутренних дел</t>
  </si>
  <si>
    <t xml:space="preserve">  Программа "Обеспечение жильем молодых семей МО Камышловский муниципальный район на 2011 - 2015 годы"</t>
  </si>
  <si>
    <t xml:space="preserve">      СОЦИАЛЬНАЯ ПОЛИТИКА</t>
  </si>
  <si>
    <t xml:space="preserve">        Социальное обеспечение населения</t>
  </si>
  <si>
    <t xml:space="preserve">  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</si>
  <si>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КУЛЬТУРА, КИНЕМАТОГРАФИЯ</t>
  </si>
  <si>
    <t xml:space="preserve">        Другие вопросы в области культуры, кинематографии</t>
  </si>
  <si>
    <t xml:space="preserve">  Программа "Молодежь Камышловского района на 2011 - 2013 годы"</t>
  </si>
  <si>
    <t xml:space="preserve">      ОБРАЗОВАНИЕ</t>
  </si>
  <si>
    <t xml:space="preserve">        Молодежная политика и оздоровление детей</t>
  </si>
  <si>
    <t xml:space="preserve">  Программа "Развитие местного самоуправления  в Камышловском муниципальном  районе" на 2010-2012 годы</t>
  </si>
  <si>
    <t xml:space="preserve">      ОБЩЕГОСУДАРСТВЕННЫЕ ВОПРОСЫ</t>
  </si>
  <si>
    <t xml:space="preserve">        Другие общегосударственные вопросы</t>
  </si>
  <si>
    <t xml:space="preserve">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</si>
  <si>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ОХРАНА ОКРУЖАЮЩЕЙ СРЕДЫ</t>
  </si>
  <si>
    <t xml:space="preserve">        Другие вопросы в области охраны окружающей среды</t>
  </si>
  <si>
    <t xml:space="preserve">  Программа "Социальная поддержка населения муниципального образования Камышловский муниципальный район" на 2009-2011 годы"</t>
  </si>
  <si>
    <t xml:space="preserve">  Программа "Строительство газовых сетей на территории МО Камышловский муниципальный район на период 2009 - 2011 годы"</t>
  </si>
  <si>
    <t xml:space="preserve">      ЖИЛИЩНО-КОММУНАЛЬНОЕ ХОЗЯЙСТВО</t>
  </si>
  <si>
    <t xml:space="preserve">        Коммунальное хозяйство</t>
  </si>
  <si>
    <t xml:space="preserve">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</si>
  <si>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  Муниципальное учреждение здравоохранения "Камышловская центральная районная больница"</t>
  </si>
  <si>
    <t xml:space="preserve">      ЗДРАВООХРАНЕНИЕ</t>
  </si>
  <si>
    <t xml:space="preserve">        Другие вопросы в области здравоохранения</t>
  </si>
  <si>
    <t xml:space="preserve">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</si>
  <si>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 xml:space="preserve">  Программа "Вакцинопрофилактика в муниципальном образовании Камышловский муниципальный район" на 2010 - 2012 годы</t>
  </si>
  <si>
    <t xml:space="preserve">  Программа "Борьба с клещевыми инфекциями в муниципальном образовании Камышловский муниципальный район" на 2010 - 2012 годы</t>
  </si>
  <si>
    <t xml:space="preserve">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период 2010 - 2012 годы"</t>
  </si>
  <si>
    <t xml:space="preserve">        Жилищное хозяйство</t>
  </si>
  <si>
    <t xml:space="preserve">  Программа "По энергосбережению и повышению энергетической эффективности в муниципальном образовании Камышловский муниципальный район на 2011 год"</t>
  </si>
  <si>
    <t xml:space="preserve">    Управление образования администрации  муниципального образования Камышловский муниципальный район</t>
  </si>
  <si>
    <t xml:space="preserve">        Дошкольное образование</t>
  </si>
  <si>
    <t xml:space="preserve">        Общее образование</t>
  </si>
  <si>
    <t xml:space="preserve">  Программа "Развитие сети дошкольных образовательных учреждений в МО Камышловский муниципальный район на 2010-2014 годы"</t>
  </si>
  <si>
    <t xml:space="preserve">  Программа "Развитие информационного общество в муниципальном образовании Камышловский муниципальный район на 2011-2015 годы"</t>
  </si>
  <si>
    <t xml:space="preserve">        Связь и информатика</t>
  </si>
  <si>
    <t xml:space="preserve">  Программа "Предоставление финансовой поддержки молодым семьям, проживающим в муниципальном образовании Камышловский муниципальный район, на погашение основной суммы долга и процентов по ипотечным жилищным кредитам (займам)" на 2011 год</t>
  </si>
  <si>
    <t xml:space="preserve">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</si>
  <si>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Транспорт</t>
  </si>
  <si>
    <t xml:space="preserve">        Дорожное хозяйство, дорожные фонды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</si>
  <si>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</si>
  <si>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 xml:space="preserve">        Прочие межбюджетные трансферты общего характера</t>
  </si>
  <si>
    <t xml:space="preserve">  Программа "Подготовка документов территориального планирования Камышловского муниципального района на 2011-2013 годы"</t>
  </si>
  <si>
    <t xml:space="preserve">  Программа "Развитие образования муниципального образования Камышловский муниципальный район ("Наша новая школа") на 2011-2015 годы"</t>
  </si>
  <si>
    <t xml:space="preserve">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2011-2013 го</t>
  </si>
  <si>
    <t xml:space="preserve">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муниципа</t>
  </si>
  <si>
    <t xml:space="preserve">        Руководитель контрольно-счетной палаты муниципального образования и его заместители 
</t>
  </si>
  <si>
    <t>0022500</t>
  </si>
  <si>
    <t>4400200</t>
  </si>
  <si>
    <t>4400000</t>
  </si>
  <si>
    <t xml:space="preserve">        Реализация государственных функций, связанных с общегосударственным управлением</t>
  </si>
  <si>
    <t xml:space="preserve">          Содержание и ремонт объектов недвижимости, находящихся в казне муниципального образования</t>
  </si>
  <si>
    <t xml:space="preserve">      Плата за содержание детей в муниципальных дошкольных общеобразовательных учреждениях</t>
  </si>
  <si>
    <t>90111400000000000000</t>
  </si>
  <si>
    <t xml:space="preserve">    ДОХОДЫ ОТ ПРОДАЖИ МАТЕРИАЛЬНЫХ И НЕМАТЕРИАЛЬНЫХ АКТИВОВ</t>
  </si>
  <si>
    <t>90111402033050000410</t>
  </si>
  <si>
    <t>90111402033050001410</t>
  </si>
  <si>
    <t>90111406014100000430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</si>
  <si>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</si>
  <si>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</si>
  <si>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 xml:space="preserve">     ШТРАФЫ, САНКЦИИ,ВОЗМЕЩЕНИЕ УЩЕРБА</t>
  </si>
  <si>
    <t>04511690050050000140</t>
  </si>
  <si>
    <t xml:space="preserve">    Прочие поступления от денежных взысканий (штрафов) и иных сумм в возмещение учерба, зачисляемые в бюджеты муниципальных районов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</si>
  <si>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</si>
  <si>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</si>
  <si>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</si>
  <si>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</si>
  <si>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90120201000000000151</t>
  </si>
  <si>
    <t xml:space="preserve">     ДОТАЦИИ БЮДЖЕТАМ СУБЪЕКТОВ РФ И МУНИЦИПАЛЬНЫМ ОБРАЗОВАНИЯМ</t>
  </si>
  <si>
    <t>90120201001050000151</t>
  </si>
  <si>
    <t xml:space="preserve">      Субсидии на софинансирование социальных выплат молодым семьям на приобретение (строительство) жилья (федеральные средства)</t>
  </si>
  <si>
    <t xml:space="preserve">      Субсидии на информатизацию муниципальных библиотек, на комплектование книжных фондов (в том числе на приобретение электронных версий книг), подписку на периодические издания, приобретение компьютерного оборудования и лицензионного программного обесп</t>
  </si>
  <si>
    <t>90720202999050000151</t>
  </si>
  <si>
    <t xml:space="preserve">     Субсидии на увеличение фонда оплаты труда работников муниципальных учреждений здравоохранения</t>
  </si>
  <si>
    <t xml:space="preserve">     Субсидии на увеличение фонда оплаты труда работников муниципальных учреждений культуры и искусства</t>
  </si>
  <si>
    <t xml:space="preserve">     Субсидии на увеличение фонда оплаты труда работников муниципальных учреждений физической культуры и спорта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</si>
  <si>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</si>
  <si>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</si>
  <si>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</si>
  <si>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бюджетам муниципальных районов на оплату жилищно-коммунальных услуг отдельным категориям граждан</t>
  </si>
  <si>
    <t>90120203002050000151</t>
  </si>
  <si>
    <t xml:space="preserve">      Субвенции бюджетам муниципальных районов на осуществление полномочий по подготовке проведения статистических переписей </t>
  </si>
  <si>
    <t>90120203015050000151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</si>
  <si>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</si>
  <si>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90620203021050000151</t>
  </si>
  <si>
    <t xml:space="preserve">     Субвенции бюджетам муниципальных районов на ежемесячное денежное вознаграждение за классное руководство</t>
  </si>
  <si>
    <t>90120203022050000151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</si>
  <si>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</si>
  <si>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</si>
  <si>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</si>
  <si>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</si>
  <si>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</si>
  <si>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</si>
  <si>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</si>
  <si>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</si>
  <si>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</si>
  <si>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</si>
  <si>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</si>
  <si>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00020204000000000151</t>
  </si>
  <si>
    <t xml:space="preserve">      ИНЫЕ МЕЖБЮДЖЕТНЫЕ ТРАНСФЕРТЫ</t>
  </si>
  <si>
    <t>90120204014050000151</t>
  </si>
  <si>
    <t xml:space="preserve">     Прочие межбюджетные трансферты, передаваемые бюджетам муниципальных районов (МО "Обуховское сельское поселение")</t>
  </si>
  <si>
    <t xml:space="preserve">     Прочие межбюджетные трансферты, передаваемые бюджетам муниципальных районов (МО "Галкинское сельское поселение")</t>
  </si>
  <si>
    <t>90120204025050000151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</si>
  <si>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</si>
  <si>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</si>
  <si>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</si>
  <si>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     Субсидии на капитальный ремонт зданий, сооружений и помещений муниципальных образовательных учреждений в муниципальных образованиях Свердловской области </t>
  </si>
  <si>
    <t xml:space="preserve">     Субсидии на организацию отдыха детей в каникулярное время </t>
  </si>
  <si>
    <t xml:space="preserve">     Субсидии на содержание и обеспечение деятельности вновь создаваемых финансовых органов муниципальных образований в Свердловской области </t>
  </si>
  <si>
    <t xml:space="preserve">    Субсидии на софинансирование подготовки документов территориального планирования, градостроительного зонирования и документации по планировке территорий </t>
  </si>
  <si>
    <t xml:space="preserve">          Выравнивание бюджетной обеспеченности</t>
  </si>
  <si>
    <t xml:space="preserve">            Дотации местным бюджетам</t>
  </si>
  <si>
    <t>008</t>
  </si>
  <si>
    <t xml:space="preserve">      Прочие межбюджетные трансферты общего характера</t>
  </si>
  <si>
    <t>1403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</si>
  <si>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</si>
  <si>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</si>
  <si>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>010</t>
  </si>
  <si>
    <t xml:space="preserve">          Осуществление государственного полномочия по расчету и предоставлению дотаций бюджетам поселений за счет средств областного бюджета</t>
  </si>
  <si>
    <t>5210204</t>
  </si>
  <si>
    <t xml:space="preserve">            Иные межбюджетные трансферты местным бюджетам</t>
  </si>
  <si>
    <t>011</t>
  </si>
  <si>
    <t xml:space="preserve">     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</si>
  <si>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90120202077050000151</t>
  </si>
  <si>
    <t xml:space="preserve">     Субсидии на строительство и реконструкцию жилых домов на территориях муниципальных образований в СО в целях переселения граждан из жилых помещений, признанных непригодными для проживания, и(или) с высоким уровнем износа</t>
  </si>
  <si>
    <t>00020202085050000151</t>
  </si>
  <si>
    <t xml:space="preserve">      Субсидии бюджетам муниципальных раонов на осуществление мероприятий по обеспечению жильем граждан Российской Федерации, проживающих в сельской местности, в том числе:</t>
  </si>
  <si>
    <t>90120202085050000151</t>
  </si>
  <si>
    <t xml:space="preserve">      Субсидии на проведение мероприятий по улучшению жилищных условий граждан, проживающих в сельской местности</t>
  </si>
  <si>
    <t xml:space="preserve">      Субсидии на проведение мероприятий по обеспечению жильем граждан семей и молодых специалистов, проживающих в сельской местности</t>
  </si>
  <si>
    <t xml:space="preserve">      Субсидии на проведение мероприятий по улучшению жилищных условий граждан, проживающих в сельской местности, в рамках федеральной целевой пограммы "Социальное развитие села до 2012 года"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</si>
  <si>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</si>
  <si>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</si>
  <si>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</si>
  <si>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    Межбюджетные трансферты на реализацию проектов, отобранных в 2010 году в качестве победителей в районном смотре-конкурсе на лучший проект спортивной площадки на территории муниципального образования Камышловскимй муниципальный район</t>
  </si>
  <si>
    <t xml:space="preserve">          Межбюджетные трансферты на проведение мероприятий по формированию земельных участков, на которых расположены многоквартирные дома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</si>
  <si>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</si>
  <si>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Муниципальное учреждение здравоохранения "Камышловская центральная районная больница"</t>
  </si>
  <si>
    <t xml:space="preserve">          Осуществление государственных полномочий Российской Федерации по подготовке и проведению статистических переписей</t>
  </si>
  <si>
    <t>0014300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</si>
  <si>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</si>
  <si>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Муниципальные целевые программы</t>
  </si>
  <si>
    <t xml:space="preserve">            Мероприятия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</si>
  <si>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</si>
  <si>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</si>
  <si>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 xml:space="preserve">      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</si>
  <si>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>5210391</t>
  </si>
  <si>
    <t xml:space="preserve">      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</si>
  <si>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  Транспорт</t>
  </si>
  <si>
    <t xml:space="preserve">      Связь и информатика</t>
  </si>
  <si>
    <t>0410</t>
  </si>
  <si>
    <t xml:space="preserve">        Региональные целевые программы</t>
  </si>
  <si>
    <t>5220000</t>
  </si>
  <si>
    <t>5220460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</si>
  <si>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</si>
  <si>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</si>
  <si>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Выравнивание бюджетной обеспеченности</t>
  </si>
  <si>
    <t xml:space="preserve">    Другие вопросы в области культуры, кинематографии</t>
  </si>
  <si>
    <t xml:space="preserve">  ЗДРАВООХРАНЕНИЕ</t>
  </si>
  <si>
    <t xml:space="preserve">    Стационарная медицинская помощь</t>
  </si>
  <si>
    <t>5210205</t>
  </si>
  <si>
    <t>0104</t>
  </si>
  <si>
    <t>003</t>
  </si>
  <si>
    <t>013</t>
  </si>
  <si>
    <t>0700500</t>
  </si>
  <si>
    <t>0300</t>
  </si>
  <si>
    <t>0302</t>
  </si>
  <si>
    <t>0309</t>
  </si>
  <si>
    <t>2180100</t>
  </si>
  <si>
    <t>0400</t>
  </si>
  <si>
    <t>0405</t>
  </si>
  <si>
    <t>0412</t>
  </si>
  <si>
    <t xml:space="preserve">      Больницы, клиники, госпитали, медико-санитарные части</t>
  </si>
  <si>
    <t xml:space="preserve">    Амбулаторная помощь</t>
  </si>
  <si>
    <t xml:space="preserve">        Денежные выплаты медицинскому персоналу фельдшерско-акушерских пунктов, врачам, фельдшерам и медицинским сестрам скорой медицинской помощи за счет субсидии областного бюджета</t>
  </si>
  <si>
    <t xml:space="preserve">    Другие вопросы в области здравоохранения</t>
  </si>
  <si>
    <t xml:space="preserve">        Программа "Вакцинопрофилактика в муниципальном образовании Камышловский муниципальный район" на 2010 - 2012 годы</t>
  </si>
  <si>
    <t xml:space="preserve">        Программа "Борьба с клещевыми инфекциями в муниципальном образовании Камышловский муниципальный район" на 2010 - 2012 годы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</si>
  <si>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</si>
  <si>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</si>
  <si>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</si>
  <si>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  Социальная помощь</t>
  </si>
  <si>
    <t xml:space="preserve">        Оплата жилищно-коммунальных услуг отдельным категориям граждан</t>
  </si>
  <si>
    <t xml:space="preserve">          Подпрограмме «Подготовка документов территориального планирования, градостроительного зонирования и документации по планировке территории» ОЦП "Развитие жилищного комплекса в Сердловской области" на 2011-2015 годы</t>
  </si>
  <si>
    <t xml:space="preserve">    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</si>
  <si>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за счет средств областного бюджета</t>
  </si>
  <si>
    <t xml:space="preserve">          Осуществление мероприятий по организации питания в муниципальных общеобразовательных учреждениях за счет средств областного бюджета</t>
  </si>
  <si>
    <t xml:space="preserve">        Расходы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</si>
  <si>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 xml:space="preserve">          Проведение мероприятий по организации отдыха детей в каникулярное время 
</t>
  </si>
  <si>
    <t xml:space="preserve">        Программа "Молодежь Камышловского района на 2011 - 2013 годы"</t>
  </si>
  <si>
    <t>5221510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</si>
  <si>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</si>
  <si>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района  в валюте Российской Федерации</t>
  </si>
  <si>
    <t>Наименование источников внутреннего финансирования бюджета</t>
  </si>
  <si>
    <t>КБК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</si>
  <si>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</si>
  <si>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</si>
  <si>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</si>
  <si>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</si>
  <si>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</si>
  <si>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</si>
  <si>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</si>
  <si>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</si>
  <si>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</si>
  <si>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 xml:space="preserve">        Предоставление гражданам субсидий на оплату жилого помещения и коммунальных услуг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</si>
  <si>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</si>
  <si>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</si>
  <si>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        Выполнение функций органами местного самоуправления</t>
  </si>
  <si>
    <t xml:space="preserve">          Центральный аппарат</t>
  </si>
  <si>
    <t>5210393</t>
  </si>
  <si>
    <t>5210394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</si>
  <si>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</si>
  <si>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</si>
  <si>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Межбюджетные трансферты местным бюджетам</t>
  </si>
  <si>
    <t xml:space="preserve">    Резервные фонды</t>
  </si>
  <si>
    <t xml:space="preserve">    Другие общегосударственные вопросы</t>
  </si>
  <si>
    <t xml:space="preserve">      Руководство и управление в сфере установленных функций</t>
  </si>
  <si>
    <t xml:space="preserve">        Осуществление государственных полномочий Российской Федерации по подготовке и проведению статистических переписей</t>
  </si>
  <si>
    <t xml:space="preserve">      Муниципальные целевые программы</t>
  </si>
  <si>
    <t xml:space="preserve">  НАЦИОНАЛЬНАЯ БЕЗОПАСНОСТЬ И ПРАВООХРАНИТЕЛЬНАЯ ДЕЯТЕЛЬНОСТЬ</t>
  </si>
  <si>
    <t xml:space="preserve">    Органы внутренних дел</t>
  </si>
  <si>
    <t xml:space="preserve">        Подпрограмма «Обеспечение жильем молодых семей» ОЦП "Развитие жилищного комплекса в Свердловской области" на 2011-2015 годы</t>
  </si>
  <si>
    <t xml:space="preserve">    Другие вопросы в области социальной политики</t>
  </si>
  <si>
    <t xml:space="preserve">      Центры спортивной подготовки (сборные команды)</t>
  </si>
  <si>
    <t xml:space="preserve">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</si>
  <si>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        Дотации местным бюджетам</t>
  </si>
  <si>
    <t xml:space="preserve">        Осуществление государственного полномочия по расчету и предоставлению дотаций бюджетам поселений за счет средств областного бюджета</t>
  </si>
  <si>
    <t xml:space="preserve">          Иные межбюджетные трансферты местным бюджетам</t>
  </si>
  <si>
    <t xml:space="preserve">          Субвенция местным бюджетам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</si>
  <si>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</si>
  <si>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>18210503000010000110</t>
  </si>
  <si>
    <t xml:space="preserve">      Единый сельскохозяйственный налог</t>
  </si>
  <si>
    <t xml:space="preserve">      Единый сельскохозяйственный налог (за налоговые периоды, истекшие до 1 января 2011 года)</t>
  </si>
  <si>
    <t>00010800000000000000</t>
  </si>
  <si>
    <t xml:space="preserve">      ГОСУДАРСТВЕННАЯ ПОШЛИНА</t>
  </si>
  <si>
    <t>90111100000000000000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</si>
  <si>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</si>
  <si>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</si>
  <si>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t>90111105035050000120</t>
  </si>
  <si>
    <t>90111105035050001120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</si>
  <si>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</si>
  <si>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</si>
  <si>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</si>
  <si>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</si>
  <si>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90720202024050000151</t>
  </si>
  <si>
    <t xml:space="preserve">      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</si>
  <si>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00020202051050000151</t>
  </si>
  <si>
    <t xml:space="preserve">    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</si>
  <si>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</si>
  <si>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</si>
  <si>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ОБРАЗОВАНИЕ</t>
  </si>
  <si>
    <t xml:space="preserve">    Дошкольное образование</t>
  </si>
  <si>
    <t xml:space="preserve">      Детские дошкольные учреждения</t>
  </si>
  <si>
    <t xml:space="preserve">      Мероприятия по проведению оздоровительной кампании детей</t>
  </si>
  <si>
    <t xml:space="preserve">        Программа "Развитие сети дошкольных образовательных учреждений в МО Камышловский муниципальный район на 2010-2014 годы"</t>
  </si>
  <si>
    <t xml:space="preserve">    Общее образование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</si>
  <si>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</si>
  <si>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</si>
  <si>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</si>
  <si>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 Субсидии на оснащение многоквартирных домов и муниципальных учреждений приборами учета потребления энергетических ресурсов в рамках действующей областной целевой программы "Энергосбережение в Свердловской области" на 2011-2015 годы</t>
  </si>
  <si>
    <t xml:space="preserve">     Субсидии на софинансирование социальных выплат молодым семьям на погашение основной суммы долга и процентов по ипотечным жилищным кредитам (займам)</t>
  </si>
  <si>
    <t xml:space="preserve">     Субсидии на приобретение персональных терминалов видеоконференцсвязи</t>
  </si>
  <si>
    <t xml:space="preserve">    Субсидии на мероприятия по оснащению муниципальных образований Свердловской области возимыми радиостанциями межведомственной системы оперативной связи</t>
  </si>
  <si>
    <t xml:space="preserve">     Субсидии на увеличение фонда оплаты труда работников муниципальных образовательных учреждений, за исключением муниципальных общеобразовательных учреждений</t>
  </si>
  <si>
    <t xml:space="preserve">          Подпрограмма "Обеспечение жильем молодых семей"</t>
  </si>
  <si>
    <t>1008820</t>
  </si>
  <si>
    <t xml:space="preserve">          Межбюджетные трансферты на разработку градостроительной документации в 2011 году</t>
  </si>
  <si>
    <t xml:space="preserve">          Программа "Развитие образования муниципального образования Камышловский муниципальный район ("Наша новая школа") на 2011-2015 годы"</t>
  </si>
  <si>
    <t>7958400</t>
  </si>
  <si>
    <t xml:space="preserve">       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</t>
  </si>
  <si>
    <t xml:space="preserve">        Программа "Развитие образования муниципального образования Камышловский муниципальный район ("Наша новая школа") на 2011-2015 годы"</t>
  </si>
  <si>
    <t xml:space="preserve">        Подпрограмма "Обеспечение жильем молодых семей"</t>
  </si>
  <si>
    <t xml:space="preserve">        Межбюджетные трансферты на разработку градостроительной документации в 2011 году</t>
  </si>
  <si>
    <t>7957900</t>
  </si>
  <si>
    <t xml:space="preserve">          Программа "Развитие местного самоуправления  в Камышловском муниципальном  районе" на 2010-2012 годы</t>
  </si>
  <si>
    <t xml:space="preserve">      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</si>
  <si>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</si>
  <si>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  Программа "Обеспечение жильем молодых семей МО Камышловский муниципальный район на 2011 - 2015 годы"</t>
  </si>
  <si>
    <t xml:space="preserve">          Программа "Молодежь Камышловского района на 2011 - 2013 годы"</t>
  </si>
  <si>
    <t>Приложение 11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</si>
  <si>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</si>
  <si>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</si>
  <si>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</si>
  <si>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  Физкультурно-оздоровительная работа и спортивные мероприятия</t>
  </si>
  <si>
    <t xml:space="preserve">          Мероприятия в области здравоохранения, спорта и физической культуры, туризма</t>
  </si>
  <si>
    <t xml:space="preserve">  Дума муниципального образования "Камышловский район"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</si>
  <si>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</si>
  <si>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</si>
  <si>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</si>
  <si>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</si>
  <si>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</si>
  <si>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</si>
  <si>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0500</t>
  </si>
  <si>
    <t>0920314</t>
  </si>
  <si>
    <t>0939900</t>
  </si>
  <si>
    <t>0930000</t>
  </si>
  <si>
    <t>0501</t>
  </si>
  <si>
    <t>5210140</t>
  </si>
  <si>
    <t>0502</t>
  </si>
  <si>
    <t>5054800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</si>
  <si>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</si>
  <si>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</si>
  <si>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</si>
  <si>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</si>
  <si>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</si>
  <si>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</si>
  <si>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</si>
  <si>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</si>
  <si>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</si>
  <si>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5200900</t>
  </si>
  <si>
    <t>5210116</t>
  </si>
  <si>
    <t>5210201</t>
  </si>
  <si>
    <t>0707</t>
  </si>
  <si>
    <t>4320221</t>
  </si>
  <si>
    <t>0709</t>
  </si>
  <si>
    <t>4529900</t>
  </si>
  <si>
    <t>0800</t>
  </si>
  <si>
    <t>0801</t>
  </si>
  <si>
    <t>4429900</t>
  </si>
  <si>
    <t>0900</t>
  </si>
  <si>
    <t>0901</t>
  </si>
  <si>
    <t>4709941</t>
  </si>
  <si>
    <t>4709942</t>
  </si>
  <si>
    <t>0902</t>
  </si>
  <si>
    <t>4789900</t>
  </si>
  <si>
    <t>5201800</t>
  </si>
  <si>
    <t>5129700</t>
  </si>
  <si>
    <t>1000</t>
  </si>
  <si>
    <t>1001</t>
  </si>
  <si>
    <t>4910100</t>
  </si>
  <si>
    <t>005</t>
  </si>
  <si>
    <t>1003</t>
  </si>
  <si>
    <t>1100</t>
  </si>
  <si>
    <t>1101</t>
  </si>
  <si>
    <t>5160100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</si>
  <si>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</si>
  <si>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</si>
  <si>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</si>
  <si>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</si>
  <si>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</si>
  <si>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</si>
  <si>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</si>
  <si>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</si>
  <si>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>5200000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</si>
  <si>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</si>
  <si>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</si>
  <si>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</si>
  <si>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</si>
  <si>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</si>
  <si>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</si>
  <si>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</si>
  <si>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 xml:space="preserve">        Резервные фонды местных администраций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</si>
  <si>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</si>
  <si>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</si>
  <si>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</si>
  <si>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5050000</t>
  </si>
  <si>
    <t>4200000</t>
  </si>
  <si>
    <t>4210000</t>
  </si>
  <si>
    <t>4230000</t>
  </si>
  <si>
    <t>4320000</t>
  </si>
  <si>
    <t>4520000</t>
  </si>
  <si>
    <t>4420000</t>
  </si>
  <si>
    <t>4700000</t>
  </si>
  <si>
    <t>5120000</t>
  </si>
  <si>
    <t xml:space="preserve">        Мероприятия в области здравоохранения, спорта и физической культуры, туризма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</si>
  <si>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</si>
  <si>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</si>
  <si>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5160000</t>
  </si>
  <si>
    <t>0010000</t>
  </si>
  <si>
    <t>901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</si>
  <si>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</si>
  <si>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</si>
  <si>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>5210202</t>
  </si>
  <si>
    <t>Приложение 6</t>
  </si>
  <si>
    <t>0408</t>
  </si>
  <si>
    <t>Свод расходов местного бюджета по разделам, подразделам, целевым статьям и видам расходов на 2011 год</t>
  </si>
  <si>
    <t>Ведомственная структура расходов местного бюджета на 2011 год</t>
  </si>
  <si>
    <t xml:space="preserve">    НАЦИОНАЛЬНАЯ БЕЗОПАСНОСТЬ И ПРАВООХРАНИТЕЛЬНАЯ ДЕЯТЕЛЬНОСТЬ</t>
  </si>
  <si>
    <t xml:space="preserve">      Органы внутренних дел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</si>
  <si>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</si>
  <si>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</si>
  <si>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</si>
  <si>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</si>
  <si>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</si>
  <si>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</si>
  <si>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</si>
  <si>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ОХРАНА ОКРУЖАЮЩЕЙ СРЕДЫ</t>
  </si>
  <si>
    <t xml:space="preserve">          Выполнение функций бюджетными учреждениями</t>
  </si>
  <si>
    <t xml:space="preserve">      Доплаты к пенсиям, дополнительное пенсионное обеспечения</t>
  </si>
  <si>
    <t>4910000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</si>
  <si>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</si>
  <si>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Счетная палата муниципального образования "Камышловский район"</t>
  </si>
  <si>
    <t xml:space="preserve">          Руководитель контрольно-счетной палаты муниципального образования и его заместители 
</t>
  </si>
  <si>
    <t xml:space="preserve">        Доплаты к пенсиям, дополнительное пенсионное обеспечения</t>
  </si>
  <si>
    <t xml:space="preserve">        Фельдшерско-акушерские пункты</t>
  </si>
  <si>
    <t>4780000</t>
  </si>
  <si>
    <t>Кредиты кредитных организаций в валюте Российской Федерации</t>
  </si>
  <si>
    <t>Приложение 5</t>
  </si>
  <si>
    <t>Изменение остатков средств на счетах по учету средств бюджета</t>
  </si>
  <si>
    <t>Исполнение государственных и муниципальных гарантий в валюте Российской Федерации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</si>
</sst>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%"/>
    <numFmt numFmtId="171" formatCode="#,##0.0_ ;[Red]\-#,##0.0\ "/>
    <numFmt numFmtId="172" formatCode="#,##0.00000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4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4" fontId="3" fillId="0" borderId="11" xfId="0" applyNumberFormat="1" applyFont="1" applyFill="1" applyBorder="1" applyAlignment="1">
      <alignment horizontal="right" vertical="top" wrapText="1"/>
    </xf>
    <xf numFmtId="4" fontId="1" fillId="22" borderId="12" xfId="0" applyNumberFormat="1" applyFont="1" applyFill="1" applyBorder="1" applyAlignment="1">
      <alignment horizontal="right" vertical="top" shrinkToFit="1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top" wrapText="1"/>
    </xf>
    <xf numFmtId="49" fontId="0" fillId="24" borderId="10" xfId="0" applyNumberFormat="1" applyFont="1" applyFill="1" applyBorder="1" applyAlignment="1">
      <alignment horizontal="center" vertical="top" shrinkToFit="1"/>
    </xf>
    <xf numFmtId="4" fontId="0" fillId="22" borderId="10" xfId="0" applyNumberFormat="1" applyFont="1" applyFill="1" applyBorder="1" applyAlignment="1">
      <alignment horizontal="right" vertical="top" shrinkToFit="1"/>
    </xf>
    <xf numFmtId="4" fontId="1" fillId="22" borderId="10" xfId="0" applyNumberFormat="1" applyFont="1" applyFill="1" applyBorder="1" applyAlignment="1">
      <alignment horizontal="right" vertical="top" shrinkToFit="1"/>
    </xf>
    <xf numFmtId="0" fontId="1" fillId="24" borderId="10" xfId="0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 shrinkToFit="1"/>
    </xf>
    <xf numFmtId="0" fontId="25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left" vertical="top" wrapText="1"/>
    </xf>
    <xf numFmtId="0" fontId="0" fillId="24" borderId="14" xfId="0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wrapText="1"/>
    </xf>
    <xf numFmtId="0" fontId="1" fillId="22" borderId="10" xfId="0" applyFont="1" applyFill="1" applyBorder="1" applyAlignment="1">
      <alignment vertical="top" wrapText="1"/>
    </xf>
    <xf numFmtId="49" fontId="1" fillId="22" borderId="10" xfId="0" applyNumberFormat="1" applyFont="1" applyFill="1" applyBorder="1" applyAlignment="1">
      <alignment horizontal="center" vertical="top" shrinkToFit="1"/>
    </xf>
    <xf numFmtId="0" fontId="4" fillId="22" borderId="10" xfId="0" applyFont="1" applyFill="1" applyBorder="1" applyAlignment="1">
      <alignment horizontal="center"/>
    </xf>
    <xf numFmtId="4" fontId="6" fillId="22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6" fillId="24" borderId="10" xfId="0" applyNumberFormat="1" applyFont="1" applyFill="1" applyBorder="1" applyAlignment="1">
      <alignment horizontal="center" vertical="top" shrinkToFit="1"/>
    </xf>
    <xf numFmtId="0" fontId="6" fillId="24" borderId="10" xfId="0" applyFont="1" applyFill="1" applyBorder="1" applyAlignment="1">
      <alignment horizontal="left" vertical="top" wrapText="1"/>
    </xf>
    <xf numFmtId="4" fontId="6" fillId="25" borderId="10" xfId="0" applyNumberFormat="1" applyFont="1" applyFill="1" applyBorder="1" applyAlignment="1">
      <alignment horizontal="right" vertical="top" shrinkToFit="1"/>
    </xf>
    <xf numFmtId="49" fontId="7" fillId="24" borderId="10" xfId="0" applyNumberFormat="1" applyFont="1" applyFill="1" applyBorder="1" applyAlignment="1">
      <alignment horizontal="center" vertical="top" shrinkToFit="1"/>
    </xf>
    <xf numFmtId="0" fontId="7" fillId="24" borderId="10" xfId="0" applyFont="1" applyFill="1" applyBorder="1" applyAlignment="1">
      <alignment horizontal="left" vertical="top" wrapText="1"/>
    </xf>
    <xf numFmtId="4" fontId="7" fillId="25" borderId="10" xfId="0" applyNumberFormat="1" applyFont="1" applyFill="1" applyBorder="1" applyAlignment="1">
      <alignment horizontal="right" vertical="top" shrinkToFit="1"/>
    </xf>
    <xf numFmtId="0" fontId="7" fillId="24" borderId="14" xfId="0" applyFont="1" applyFill="1" applyBorder="1" applyAlignment="1">
      <alignment horizontal="left" vertical="top" wrapText="1"/>
    </xf>
    <xf numFmtId="0" fontId="4" fillId="22" borderId="10" xfId="0" applyFont="1" applyFill="1" applyBorder="1" applyAlignment="1">
      <alignment horizontal="center" vertical="top"/>
    </xf>
    <xf numFmtId="0" fontId="7" fillId="24" borderId="10" xfId="0" applyFont="1" applyFill="1" applyBorder="1" applyAlignment="1">
      <alignment vertical="top" wrapText="1"/>
    </xf>
    <xf numFmtId="4" fontId="7" fillId="22" borderId="10" xfId="0" applyNumberFormat="1" applyFont="1" applyFill="1" applyBorder="1" applyAlignment="1">
      <alignment horizontal="right" vertical="top" shrinkToFit="1"/>
    </xf>
    <xf numFmtId="4" fontId="6" fillId="22" borderId="12" xfId="0" applyNumberFormat="1" applyFont="1" applyFill="1" applyBorder="1" applyAlignment="1">
      <alignment horizontal="right" vertical="top" shrinkToFit="1"/>
    </xf>
    <xf numFmtId="4" fontId="6" fillId="22" borderId="10" xfId="0" applyNumberFormat="1" applyFont="1" applyFill="1" applyBorder="1" applyAlignment="1">
      <alignment horizontal="right" vertical="top" shrinkToFit="1"/>
    </xf>
    <xf numFmtId="0" fontId="6" fillId="22" borderId="10" xfId="0" applyFont="1" applyFill="1" applyBorder="1" applyAlignment="1">
      <alignment horizontal="center" vertical="top"/>
    </xf>
    <xf numFmtId="0" fontId="6" fillId="22" borderId="10" xfId="0" applyFont="1" applyFill="1" applyBorder="1" applyAlignment="1">
      <alignment vertical="top" wrapText="1"/>
    </xf>
    <xf numFmtId="49" fontId="6" fillId="22" borderId="10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/>
    </xf>
    <xf numFmtId="4" fontId="6" fillId="22" borderId="15" xfId="0" applyNumberFormat="1" applyFont="1" applyFill="1" applyBorder="1" applyAlignment="1">
      <alignment horizontal="right" vertical="top" shrinkToFit="1"/>
    </xf>
    <xf numFmtId="4" fontId="6" fillId="0" borderId="0" xfId="0" applyNumberFormat="1" applyFont="1" applyFill="1" applyBorder="1" applyAlignment="1">
      <alignment horizontal="right" vertical="top" shrinkToFit="1"/>
    </xf>
    <xf numFmtId="4" fontId="5" fillId="0" borderId="0" xfId="0" applyNumberFormat="1" applyFont="1" applyFill="1" applyAlignment="1">
      <alignment/>
    </xf>
    <xf numFmtId="0" fontId="7" fillId="24" borderId="16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49" fontId="6" fillId="24" borderId="15" xfId="0" applyNumberFormat="1" applyFont="1" applyFill="1" applyBorder="1" applyAlignment="1">
      <alignment horizontal="left" vertical="top" shrinkToFit="1"/>
    </xf>
    <xf numFmtId="49" fontId="6" fillId="24" borderId="14" xfId="0" applyNumberFormat="1" applyFont="1" applyFill="1" applyBorder="1" applyAlignment="1">
      <alignment horizontal="left" vertical="top" shrinkToFi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22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24" borderId="12" xfId="0" applyFont="1" applyFill="1" applyBorder="1" applyAlignment="1">
      <alignment horizontal="right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/>
    </xf>
    <xf numFmtId="0" fontId="1" fillId="24" borderId="12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F103"/>
  <sheetViews>
    <sheetView workbookViewId="0" topLeftCell="A96">
      <selection activeCell="E109" sqref="E109"/>
    </sheetView>
  </sheetViews>
  <sheetFormatPr defaultColWidth="9.00390625" defaultRowHeight="34.5" customHeight="1"/>
  <cols>
    <col min="1" max="1" width="6.375" style="0" customWidth="1"/>
    <col min="2" max="2" width="20.75390625" style="0" customWidth="1"/>
    <col min="3" max="3" width="73.125" style="0" customWidth="1"/>
    <col min="4" max="4" width="13.875" style="0" customWidth="1"/>
    <col min="5" max="5" width="14.25390625" style="0" hidden="1" customWidth="1"/>
    <col min="6" max="6" width="15.25390625" style="0" hidden="1" customWidth="1"/>
    <col min="7" max="16384" width="15.25390625" style="0" customWidth="1"/>
  </cols>
  <sheetData>
    <row r="1" spans="1:6" ht="12.75" customHeight="1">
      <c r="A1" s="27"/>
      <c r="B1" s="26"/>
      <c r="C1" s="26"/>
      <c r="D1" s="26" t="s">
        <v>136</v>
      </c>
      <c r="E1" s="26" t="s">
        <v>136</v>
      </c>
      <c r="F1" s="49">
        <f>SUM(D1:E1)</f>
        <v>0</v>
      </c>
    </row>
    <row r="2" spans="1:6" ht="12.75" customHeight="1">
      <c r="A2" s="27"/>
      <c r="B2" s="26"/>
      <c r="C2" s="26"/>
      <c r="D2" s="26" t="s">
        <v>190</v>
      </c>
      <c r="E2" s="26" t="s">
        <v>190</v>
      </c>
      <c r="F2" s="49">
        <f>SUM(D2:E2)</f>
        <v>0</v>
      </c>
    </row>
    <row r="3" spans="1:6" ht="12.75" customHeight="1">
      <c r="A3" s="27"/>
      <c r="B3" s="26"/>
      <c r="C3" s="26"/>
      <c r="D3" s="26" t="s">
        <v>191</v>
      </c>
      <c r="E3" s="26" t="s">
        <v>191</v>
      </c>
      <c r="F3" s="49">
        <f>SUM(D3:E3)</f>
        <v>0</v>
      </c>
    </row>
    <row r="4" spans="1:6" ht="12.75" customHeight="1">
      <c r="A4" s="27"/>
      <c r="B4" s="26"/>
      <c r="C4" s="26"/>
      <c r="D4" s="26" t="s">
        <v>192</v>
      </c>
      <c r="E4" s="26" t="s">
        <v>192</v>
      </c>
      <c r="F4" s="49">
        <f>SUM(D4:E4)</f>
        <v>0</v>
      </c>
    </row>
    <row r="5" spans="1:6" ht="12.75" customHeight="1">
      <c r="A5" s="27"/>
      <c r="B5" s="26"/>
      <c r="C5" s="26"/>
      <c r="D5" s="26" t="s">
        <v>191</v>
      </c>
      <c r="E5" s="26" t="s">
        <v>191</v>
      </c>
      <c r="F5" s="49">
        <f>SUM(D5:E5)</f>
        <v>0</v>
      </c>
    </row>
    <row r="6" spans="1:6" ht="12.75" customHeight="1">
      <c r="A6" s="27"/>
      <c r="B6" s="78"/>
      <c r="C6" s="78"/>
      <c r="D6" s="26" t="s">
        <v>340</v>
      </c>
      <c r="E6" s="26" t="s">
        <v>340</v>
      </c>
      <c r="F6" s="49">
        <f>SUM(D6:E6)</f>
        <v>0</v>
      </c>
    </row>
    <row r="7" spans="1:6" ht="10.5" customHeight="1">
      <c r="A7" s="27"/>
      <c r="B7" s="44"/>
      <c r="C7" s="44"/>
      <c r="D7" s="26"/>
      <c r="E7" s="26"/>
      <c r="F7" s="49">
        <f>SUM(D7:E7)</f>
        <v>0</v>
      </c>
    </row>
    <row r="8" spans="1:6" ht="16.5" customHeight="1">
      <c r="A8" s="27"/>
      <c r="B8" s="79" t="s">
        <v>137</v>
      </c>
      <c r="C8" s="79"/>
      <c r="F8" s="49">
        <f>SUM(D8:E8)</f>
        <v>0</v>
      </c>
    </row>
    <row r="9" spans="1:6" ht="13.5" customHeight="1">
      <c r="A9" s="27"/>
      <c r="B9" s="45"/>
      <c r="C9" s="45"/>
      <c r="F9" s="49">
        <f>SUM(D9:E9)</f>
        <v>0</v>
      </c>
    </row>
    <row r="10" spans="1:6" ht="34.5" customHeight="1">
      <c r="A10" s="82" t="s">
        <v>31</v>
      </c>
      <c r="B10" s="76" t="s">
        <v>138</v>
      </c>
      <c r="C10" s="76" t="s">
        <v>139</v>
      </c>
      <c r="D10" s="76" t="s">
        <v>120</v>
      </c>
      <c r="E10" s="76" t="s">
        <v>120</v>
      </c>
      <c r="F10" s="49" t="e">
        <f aca="true" t="shared" si="0" ref="F10:F73">SUM(D10-E10)</f>
        <v>#VALUE!</v>
      </c>
    </row>
    <row r="11" spans="1:6" ht="34.5" customHeight="1">
      <c r="A11" s="83"/>
      <c r="B11" s="77"/>
      <c r="C11" s="77"/>
      <c r="D11" s="77"/>
      <c r="E11" s="77"/>
      <c r="F11" s="49">
        <f t="shared" si="0"/>
        <v>0</v>
      </c>
    </row>
    <row r="12" spans="1:6" ht="12.75">
      <c r="A12" s="46">
        <v>1</v>
      </c>
      <c r="B12" s="57" t="s">
        <v>140</v>
      </c>
      <c r="C12" s="58" t="s">
        <v>141</v>
      </c>
      <c r="D12" s="59">
        <f>D13+D19+D26+D28+D36+D38+D41+D45</f>
        <v>154401.02000000002</v>
      </c>
      <c r="E12" s="59">
        <f>E13+E19+E26+E28+E36+E38+E41+E45</f>
        <v>154401.02000000002</v>
      </c>
      <c r="F12" s="49">
        <f t="shared" si="0"/>
        <v>0</v>
      </c>
    </row>
    <row r="13" spans="1:6" ht="12.75">
      <c r="A13" s="46">
        <f aca="true" t="shared" si="1" ref="A13:A76">A12+1</f>
        <v>2</v>
      </c>
      <c r="B13" s="57" t="s">
        <v>142</v>
      </c>
      <c r="C13" s="58" t="s">
        <v>143</v>
      </c>
      <c r="D13" s="59">
        <f>D14+D15+D16+D17+D18</f>
        <v>138620</v>
      </c>
      <c r="E13" s="59">
        <f>E14+E15+E16+E17+E18</f>
        <v>138620</v>
      </c>
      <c r="F13" s="49">
        <f t="shared" si="0"/>
        <v>0</v>
      </c>
    </row>
    <row r="14" spans="1:6" ht="38.25">
      <c r="A14" s="46">
        <f t="shared" si="1"/>
        <v>3</v>
      </c>
      <c r="B14" s="60" t="s">
        <v>150</v>
      </c>
      <c r="C14" s="61" t="s">
        <v>144</v>
      </c>
      <c r="D14" s="62">
        <v>780</v>
      </c>
      <c r="E14" s="62">
        <v>780</v>
      </c>
      <c r="F14" s="49">
        <f t="shared" si="0"/>
        <v>0</v>
      </c>
    </row>
    <row r="15" spans="1:6" ht="63.75">
      <c r="A15" s="46">
        <f t="shared" si="1"/>
        <v>4</v>
      </c>
      <c r="B15" s="60" t="s">
        <v>151</v>
      </c>
      <c r="C15" s="61" t="s">
        <v>152</v>
      </c>
      <c r="D15" s="62">
        <v>137456</v>
      </c>
      <c r="E15" s="62">
        <v>137456</v>
      </c>
      <c r="F15" s="49">
        <f t="shared" si="0"/>
        <v>0</v>
      </c>
    </row>
    <row r="16" spans="1:6" ht="51.75" customHeight="1">
      <c r="A16" s="46">
        <f t="shared" si="1"/>
        <v>5</v>
      </c>
      <c r="B16" s="60" t="s">
        <v>153</v>
      </c>
      <c r="C16" s="61" t="s">
        <v>154</v>
      </c>
      <c r="D16" s="62">
        <v>330</v>
      </c>
      <c r="E16" s="62">
        <v>330</v>
      </c>
      <c r="F16" s="49">
        <f t="shared" si="0"/>
        <v>0</v>
      </c>
    </row>
    <row r="17" spans="1:6" ht="55.5" customHeight="1">
      <c r="A17" s="46">
        <f t="shared" si="1"/>
        <v>6</v>
      </c>
      <c r="B17" s="60" t="s">
        <v>155</v>
      </c>
      <c r="C17" s="61" t="s">
        <v>156</v>
      </c>
      <c r="D17" s="62">
        <v>4</v>
      </c>
      <c r="E17" s="62">
        <v>4</v>
      </c>
      <c r="F17" s="49">
        <f t="shared" si="0"/>
        <v>0</v>
      </c>
    </row>
    <row r="18" spans="1:6" ht="38.25">
      <c r="A18" s="46">
        <f t="shared" si="1"/>
        <v>7</v>
      </c>
      <c r="B18" s="60" t="s">
        <v>157</v>
      </c>
      <c r="C18" s="61" t="s">
        <v>145</v>
      </c>
      <c r="D18" s="62">
        <v>50</v>
      </c>
      <c r="E18" s="62">
        <v>50</v>
      </c>
      <c r="F18" s="49">
        <f t="shared" si="0"/>
        <v>0</v>
      </c>
    </row>
    <row r="19" spans="1:6" ht="12.75">
      <c r="A19" s="46">
        <f t="shared" si="1"/>
        <v>8</v>
      </c>
      <c r="B19" s="57" t="s">
        <v>146</v>
      </c>
      <c r="C19" s="58" t="s">
        <v>147</v>
      </c>
      <c r="D19" s="59">
        <f>D20+D23</f>
        <v>2634</v>
      </c>
      <c r="E19" s="59">
        <f>E20+E23</f>
        <v>2634</v>
      </c>
      <c r="F19" s="49">
        <f t="shared" si="0"/>
        <v>0</v>
      </c>
    </row>
    <row r="20" spans="1:6" ht="12.75">
      <c r="A20" s="46">
        <f t="shared" si="1"/>
        <v>9</v>
      </c>
      <c r="B20" s="57" t="s">
        <v>148</v>
      </c>
      <c r="C20" s="58" t="s">
        <v>149</v>
      </c>
      <c r="D20" s="59">
        <f>D21+D22</f>
        <v>2454</v>
      </c>
      <c r="E20" s="59">
        <f>E21+E22</f>
        <v>2454</v>
      </c>
      <c r="F20" s="49">
        <f t="shared" si="0"/>
        <v>0</v>
      </c>
    </row>
    <row r="21" spans="1:6" ht="12.75">
      <c r="A21" s="46">
        <f t="shared" si="1"/>
        <v>10</v>
      </c>
      <c r="B21" s="60" t="s">
        <v>158</v>
      </c>
      <c r="C21" s="61" t="s">
        <v>149</v>
      </c>
      <c r="D21" s="62">
        <v>1600</v>
      </c>
      <c r="E21" s="62">
        <v>1600</v>
      </c>
      <c r="F21" s="49">
        <f t="shared" si="0"/>
        <v>0</v>
      </c>
    </row>
    <row r="22" spans="1:6" ht="25.5">
      <c r="A22" s="46">
        <f t="shared" si="1"/>
        <v>11</v>
      </c>
      <c r="B22" s="60" t="s">
        <v>159</v>
      </c>
      <c r="C22" s="61" t="s">
        <v>647</v>
      </c>
      <c r="D22" s="62">
        <v>854</v>
      </c>
      <c r="E22" s="62">
        <v>854</v>
      </c>
      <c r="F22" s="49">
        <f t="shared" si="0"/>
        <v>0</v>
      </c>
    </row>
    <row r="23" spans="1:6" ht="12.75">
      <c r="A23" s="46">
        <f t="shared" si="1"/>
        <v>12</v>
      </c>
      <c r="B23" s="57" t="s">
        <v>648</v>
      </c>
      <c r="C23" s="58" t="s">
        <v>649</v>
      </c>
      <c r="D23" s="59">
        <f>D24+D25</f>
        <v>180</v>
      </c>
      <c r="E23" s="59">
        <f>E24+E25</f>
        <v>180</v>
      </c>
      <c r="F23" s="49">
        <f t="shared" si="0"/>
        <v>0</v>
      </c>
    </row>
    <row r="24" spans="1:6" ht="12.75">
      <c r="A24" s="46">
        <f t="shared" si="1"/>
        <v>13</v>
      </c>
      <c r="B24" s="60" t="s">
        <v>160</v>
      </c>
      <c r="C24" s="61" t="s">
        <v>649</v>
      </c>
      <c r="D24" s="62">
        <v>70</v>
      </c>
      <c r="E24" s="62">
        <v>70</v>
      </c>
      <c r="F24" s="49">
        <f t="shared" si="0"/>
        <v>0</v>
      </c>
    </row>
    <row r="25" spans="1:6" ht="25.5">
      <c r="A25" s="46">
        <f t="shared" si="1"/>
        <v>14</v>
      </c>
      <c r="B25" s="60" t="s">
        <v>161</v>
      </c>
      <c r="C25" s="61" t="s">
        <v>650</v>
      </c>
      <c r="D25" s="62">
        <v>110</v>
      </c>
      <c r="E25" s="62">
        <v>110</v>
      </c>
      <c r="F25" s="49">
        <f t="shared" si="0"/>
        <v>0</v>
      </c>
    </row>
    <row r="26" spans="1:6" ht="12.75">
      <c r="A26" s="46">
        <f t="shared" si="1"/>
        <v>15</v>
      </c>
      <c r="B26" s="57" t="s">
        <v>651</v>
      </c>
      <c r="C26" s="58" t="s">
        <v>652</v>
      </c>
      <c r="D26" s="59">
        <f>D27</f>
        <v>1400</v>
      </c>
      <c r="E26" s="59">
        <f>E27</f>
        <v>1400</v>
      </c>
      <c r="F26" s="49">
        <f t="shared" si="0"/>
        <v>0</v>
      </c>
    </row>
    <row r="27" spans="1:6" ht="63.75">
      <c r="A27" s="46">
        <f t="shared" si="1"/>
        <v>16</v>
      </c>
      <c r="B27" s="60" t="s">
        <v>162</v>
      </c>
      <c r="C27" s="61" t="s">
        <v>163</v>
      </c>
      <c r="D27" s="62">
        <v>1400</v>
      </c>
      <c r="E27" s="62">
        <v>1400</v>
      </c>
      <c r="F27" s="49">
        <f t="shared" si="0"/>
        <v>0</v>
      </c>
    </row>
    <row r="28" spans="1:6" ht="25.5">
      <c r="A28" s="46">
        <f t="shared" si="1"/>
        <v>17</v>
      </c>
      <c r="B28" s="57" t="s">
        <v>653</v>
      </c>
      <c r="C28" s="58" t="s">
        <v>654</v>
      </c>
      <c r="D28" s="59">
        <f>D29+D30+D32+D33</f>
        <v>1607.92</v>
      </c>
      <c r="E28" s="59">
        <f>E29+E30+E32+E33</f>
        <v>1607.92</v>
      </c>
      <c r="F28" s="49">
        <f t="shared" si="0"/>
        <v>0</v>
      </c>
    </row>
    <row r="29" spans="1:6" ht="51">
      <c r="A29" s="46">
        <f t="shared" si="1"/>
        <v>18</v>
      </c>
      <c r="B29" s="60" t="s">
        <v>655</v>
      </c>
      <c r="C29" s="61" t="s">
        <v>164</v>
      </c>
      <c r="D29" s="62">
        <v>500</v>
      </c>
      <c r="E29" s="62">
        <v>500</v>
      </c>
      <c r="F29" s="49">
        <f t="shared" si="0"/>
        <v>0</v>
      </c>
    </row>
    <row r="30" spans="1:6" ht="53.25" customHeight="1">
      <c r="A30" s="46">
        <f t="shared" si="1"/>
        <v>19</v>
      </c>
      <c r="B30" s="57" t="s">
        <v>656</v>
      </c>
      <c r="C30" s="58" t="s">
        <v>165</v>
      </c>
      <c r="D30" s="59">
        <f>D31</f>
        <v>630</v>
      </c>
      <c r="E30" s="59">
        <f>E31</f>
        <v>630</v>
      </c>
      <c r="F30" s="49">
        <f t="shared" si="0"/>
        <v>0</v>
      </c>
    </row>
    <row r="31" spans="1:6" ht="69" customHeight="1">
      <c r="A31" s="46">
        <f t="shared" si="1"/>
        <v>20</v>
      </c>
      <c r="B31" s="60" t="s">
        <v>657</v>
      </c>
      <c r="C31" s="61" t="s">
        <v>166</v>
      </c>
      <c r="D31" s="62">
        <v>630</v>
      </c>
      <c r="E31" s="62">
        <v>630</v>
      </c>
      <c r="F31" s="49">
        <f t="shared" si="0"/>
        <v>0</v>
      </c>
    </row>
    <row r="32" spans="1:6" ht="38.25">
      <c r="A32" s="46">
        <f t="shared" si="1"/>
        <v>21</v>
      </c>
      <c r="B32" s="60" t="s">
        <v>658</v>
      </c>
      <c r="C32" s="61" t="s">
        <v>659</v>
      </c>
      <c r="D32" s="62">
        <v>451.52</v>
      </c>
      <c r="E32" s="62">
        <v>451.52</v>
      </c>
      <c r="F32" s="49">
        <f t="shared" si="0"/>
        <v>0</v>
      </c>
    </row>
    <row r="33" spans="1:6" ht="54.75" customHeight="1">
      <c r="A33" s="46">
        <f t="shared" si="1"/>
        <v>22</v>
      </c>
      <c r="B33" s="57" t="s">
        <v>65</v>
      </c>
      <c r="C33" s="58" t="s">
        <v>167</v>
      </c>
      <c r="D33" s="59">
        <f>D34+D35</f>
        <v>26.4</v>
      </c>
      <c r="E33" s="59">
        <f>E34+E35</f>
        <v>26.4</v>
      </c>
      <c r="F33" s="49">
        <f t="shared" si="0"/>
        <v>0</v>
      </c>
    </row>
    <row r="34" spans="1:6" ht="25.5">
      <c r="A34" s="46">
        <f t="shared" si="1"/>
        <v>23</v>
      </c>
      <c r="B34" s="60" t="s">
        <v>66</v>
      </c>
      <c r="C34" s="61" t="s">
        <v>67</v>
      </c>
      <c r="D34" s="62">
        <v>11.4</v>
      </c>
      <c r="E34" s="62">
        <v>11.4</v>
      </c>
      <c r="F34" s="49">
        <f t="shared" si="0"/>
        <v>0</v>
      </c>
    </row>
    <row r="35" spans="1:6" ht="51">
      <c r="A35" s="46">
        <f t="shared" si="1"/>
        <v>24</v>
      </c>
      <c r="B35" s="60" t="s">
        <v>68</v>
      </c>
      <c r="C35" s="61" t="s">
        <v>69</v>
      </c>
      <c r="D35" s="62">
        <v>15</v>
      </c>
      <c r="E35" s="62">
        <v>15</v>
      </c>
      <c r="F35" s="49">
        <f t="shared" si="0"/>
        <v>0</v>
      </c>
    </row>
    <row r="36" spans="1:6" ht="12.75">
      <c r="A36" s="46">
        <f t="shared" si="1"/>
        <v>25</v>
      </c>
      <c r="B36" s="57" t="s">
        <v>70</v>
      </c>
      <c r="C36" s="58" t="s">
        <v>71</v>
      </c>
      <c r="D36" s="59">
        <f>D37</f>
        <v>300</v>
      </c>
      <c r="E36" s="59">
        <f>E37</f>
        <v>300</v>
      </c>
      <c r="F36" s="49">
        <f t="shared" si="0"/>
        <v>0</v>
      </c>
    </row>
    <row r="37" spans="1:6" ht="12.75">
      <c r="A37" s="46">
        <f t="shared" si="1"/>
        <v>26</v>
      </c>
      <c r="B37" s="60" t="s">
        <v>72</v>
      </c>
      <c r="C37" s="61" t="s">
        <v>73</v>
      </c>
      <c r="D37" s="62">
        <v>300</v>
      </c>
      <c r="E37" s="62">
        <v>300</v>
      </c>
      <c r="F37" s="49">
        <f t="shared" si="0"/>
        <v>0</v>
      </c>
    </row>
    <row r="38" spans="1:6" ht="25.5">
      <c r="A38" s="46">
        <f t="shared" si="1"/>
        <v>27</v>
      </c>
      <c r="B38" s="57" t="s">
        <v>74</v>
      </c>
      <c r="C38" s="58" t="s">
        <v>75</v>
      </c>
      <c r="D38" s="59">
        <f>D39</f>
        <v>9639.6</v>
      </c>
      <c r="E38" s="59">
        <f>E39</f>
        <v>9639.6</v>
      </c>
      <c r="F38" s="49">
        <f t="shared" si="0"/>
        <v>0</v>
      </c>
    </row>
    <row r="39" spans="1:6" ht="25.5">
      <c r="A39" s="46">
        <f t="shared" si="1"/>
        <v>28</v>
      </c>
      <c r="B39" s="57" t="s">
        <v>76</v>
      </c>
      <c r="C39" s="58" t="s">
        <v>77</v>
      </c>
      <c r="D39" s="62">
        <f>D40</f>
        <v>9639.6</v>
      </c>
      <c r="E39" s="62">
        <f>E40</f>
        <v>9639.6</v>
      </c>
      <c r="F39" s="49">
        <f t="shared" si="0"/>
        <v>0</v>
      </c>
    </row>
    <row r="40" spans="1:6" ht="25.5">
      <c r="A40" s="46">
        <f t="shared" si="1"/>
        <v>29</v>
      </c>
      <c r="B40" s="60" t="s">
        <v>78</v>
      </c>
      <c r="C40" s="61" t="s">
        <v>469</v>
      </c>
      <c r="D40" s="62">
        <v>9639.6</v>
      </c>
      <c r="E40" s="62">
        <v>9639.6</v>
      </c>
      <c r="F40" s="49">
        <f t="shared" si="0"/>
        <v>0</v>
      </c>
    </row>
    <row r="41" spans="1:6" ht="12.75">
      <c r="A41" s="46">
        <f t="shared" si="1"/>
        <v>30</v>
      </c>
      <c r="B41" s="57" t="s">
        <v>470</v>
      </c>
      <c r="C41" s="58" t="s">
        <v>471</v>
      </c>
      <c r="D41" s="59">
        <f>D42+D44</f>
        <v>166</v>
      </c>
      <c r="E41" s="59">
        <f>E42+E44</f>
        <v>166</v>
      </c>
      <c r="F41" s="49">
        <f t="shared" si="0"/>
        <v>0</v>
      </c>
    </row>
    <row r="42" spans="1:6" ht="63.75" customHeight="1">
      <c r="A42" s="46">
        <f t="shared" si="1"/>
        <v>31</v>
      </c>
      <c r="B42" s="57" t="s">
        <v>472</v>
      </c>
      <c r="C42" s="58" t="s">
        <v>168</v>
      </c>
      <c r="D42" s="59">
        <f>D43</f>
        <v>70</v>
      </c>
      <c r="E42" s="59">
        <f>E43</f>
        <v>70</v>
      </c>
      <c r="F42" s="49">
        <f t="shared" si="0"/>
        <v>0</v>
      </c>
    </row>
    <row r="43" spans="1:6" ht="51">
      <c r="A43" s="46">
        <f t="shared" si="1"/>
        <v>32</v>
      </c>
      <c r="B43" s="60" t="s">
        <v>473</v>
      </c>
      <c r="C43" s="61" t="s">
        <v>169</v>
      </c>
      <c r="D43" s="62">
        <v>70</v>
      </c>
      <c r="E43" s="62">
        <v>70</v>
      </c>
      <c r="F43" s="49">
        <f t="shared" si="0"/>
        <v>0</v>
      </c>
    </row>
    <row r="44" spans="1:6" ht="25.5">
      <c r="A44" s="46">
        <f t="shared" si="1"/>
        <v>33</v>
      </c>
      <c r="B44" s="60" t="s">
        <v>474</v>
      </c>
      <c r="C44" s="61" t="s">
        <v>475</v>
      </c>
      <c r="D44" s="62">
        <v>96</v>
      </c>
      <c r="E44" s="62">
        <v>96</v>
      </c>
      <c r="F44" s="49">
        <f t="shared" si="0"/>
        <v>0</v>
      </c>
    </row>
    <row r="45" spans="1:6" ht="12.75">
      <c r="A45" s="46">
        <f t="shared" si="1"/>
        <v>34</v>
      </c>
      <c r="B45" s="57" t="s">
        <v>476</v>
      </c>
      <c r="C45" s="58" t="s">
        <v>477</v>
      </c>
      <c r="D45" s="59">
        <f>SUM(D46:D47)</f>
        <v>33.5</v>
      </c>
      <c r="E45" s="59">
        <f>SUM(E46:E47)</f>
        <v>33.5</v>
      </c>
      <c r="F45" s="49">
        <f t="shared" si="0"/>
        <v>0</v>
      </c>
    </row>
    <row r="46" spans="1:6" ht="25.5">
      <c r="A46" s="46">
        <f t="shared" si="1"/>
        <v>35</v>
      </c>
      <c r="B46" s="60" t="s">
        <v>478</v>
      </c>
      <c r="C46" s="61" t="s">
        <v>479</v>
      </c>
      <c r="D46" s="62">
        <v>28</v>
      </c>
      <c r="E46" s="62">
        <v>28</v>
      </c>
      <c r="F46" s="49">
        <f t="shared" si="0"/>
        <v>0</v>
      </c>
    </row>
    <row r="47" spans="1:6" ht="25.5">
      <c r="A47" s="46">
        <f t="shared" si="1"/>
        <v>36</v>
      </c>
      <c r="B47" s="60" t="s">
        <v>170</v>
      </c>
      <c r="C47" s="61" t="s">
        <v>479</v>
      </c>
      <c r="D47" s="62">
        <v>5.5</v>
      </c>
      <c r="E47" s="62">
        <v>5.5</v>
      </c>
      <c r="F47" s="49">
        <f t="shared" si="0"/>
        <v>0</v>
      </c>
    </row>
    <row r="48" spans="1:6" ht="12.75">
      <c r="A48" s="46">
        <f t="shared" si="1"/>
        <v>37</v>
      </c>
      <c r="B48" s="57" t="s">
        <v>480</v>
      </c>
      <c r="C48" s="58" t="s">
        <v>481</v>
      </c>
      <c r="D48" s="59">
        <f>D49</f>
        <v>422013.793</v>
      </c>
      <c r="E48" s="59">
        <f>E49</f>
        <v>422390.793</v>
      </c>
      <c r="F48" s="49">
        <f t="shared" si="0"/>
        <v>-377</v>
      </c>
    </row>
    <row r="49" spans="1:6" ht="25.5">
      <c r="A49" s="46">
        <f t="shared" si="1"/>
        <v>38</v>
      </c>
      <c r="B49" s="57" t="s">
        <v>482</v>
      </c>
      <c r="C49" s="58" t="s">
        <v>483</v>
      </c>
      <c r="D49" s="59">
        <f>D50+D52+D79+D93</f>
        <v>422013.793</v>
      </c>
      <c r="E49" s="59">
        <f>E50+E52+E79+E93</f>
        <v>422390.793</v>
      </c>
      <c r="F49" s="49">
        <f t="shared" si="0"/>
        <v>-377</v>
      </c>
    </row>
    <row r="50" spans="1:6" ht="25.5">
      <c r="A50" s="46">
        <f t="shared" si="1"/>
        <v>39</v>
      </c>
      <c r="B50" s="57" t="s">
        <v>484</v>
      </c>
      <c r="C50" s="58" t="s">
        <v>485</v>
      </c>
      <c r="D50" s="59">
        <f>D51</f>
        <v>121437</v>
      </c>
      <c r="E50" s="59">
        <f>E51</f>
        <v>121437</v>
      </c>
      <c r="F50" s="49">
        <f t="shared" si="0"/>
        <v>0</v>
      </c>
    </row>
    <row r="51" spans="1:6" ht="25.5">
      <c r="A51" s="46">
        <f t="shared" si="1"/>
        <v>40</v>
      </c>
      <c r="B51" s="60" t="s">
        <v>486</v>
      </c>
      <c r="C51" s="61" t="s">
        <v>296</v>
      </c>
      <c r="D51" s="62">
        <v>121437</v>
      </c>
      <c r="E51" s="62">
        <v>121437</v>
      </c>
      <c r="F51" s="49">
        <f t="shared" si="0"/>
        <v>0</v>
      </c>
    </row>
    <row r="52" spans="1:6" ht="25.5">
      <c r="A52" s="46">
        <f t="shared" si="1"/>
        <v>41</v>
      </c>
      <c r="B52" s="57" t="s">
        <v>660</v>
      </c>
      <c r="C52" s="58" t="s">
        <v>661</v>
      </c>
      <c r="D52" s="59">
        <f>D53+D54+D57+D59+D63</f>
        <v>84284.45000000001</v>
      </c>
      <c r="E52" s="59">
        <f>E53+E54+E57+E59+E63</f>
        <v>84661.45000000001</v>
      </c>
      <c r="F52" s="49">
        <f t="shared" si="0"/>
        <v>-377</v>
      </c>
    </row>
    <row r="53" spans="1:6" ht="38.25">
      <c r="A53" s="46">
        <f t="shared" si="1"/>
        <v>42</v>
      </c>
      <c r="B53" s="60" t="s">
        <v>662</v>
      </c>
      <c r="C53" s="61" t="s">
        <v>663</v>
      </c>
      <c r="D53" s="62">
        <v>5667</v>
      </c>
      <c r="E53" s="62">
        <v>5667</v>
      </c>
      <c r="F53" s="49">
        <f t="shared" si="0"/>
        <v>0</v>
      </c>
    </row>
    <row r="54" spans="1:6" ht="25.5">
      <c r="A54" s="46">
        <f t="shared" si="1"/>
        <v>43</v>
      </c>
      <c r="B54" s="57" t="s">
        <v>664</v>
      </c>
      <c r="C54" s="58" t="s">
        <v>314</v>
      </c>
      <c r="D54" s="59">
        <f>D55+D56</f>
        <v>323.2</v>
      </c>
      <c r="E54" s="59">
        <f>E55+E56</f>
        <v>323.2</v>
      </c>
      <c r="F54" s="49">
        <f t="shared" si="0"/>
        <v>0</v>
      </c>
    </row>
    <row r="55" spans="1:6" ht="25.5">
      <c r="A55" s="46">
        <f t="shared" si="1"/>
        <v>44</v>
      </c>
      <c r="B55" s="60" t="s">
        <v>315</v>
      </c>
      <c r="C55" s="61" t="s">
        <v>316</v>
      </c>
      <c r="D55" s="62">
        <v>239.4</v>
      </c>
      <c r="E55" s="62">
        <v>239.4</v>
      </c>
      <c r="F55" s="49">
        <f t="shared" si="0"/>
        <v>0</v>
      </c>
    </row>
    <row r="56" spans="1:6" ht="25.5">
      <c r="A56" s="46">
        <f t="shared" si="1"/>
        <v>45</v>
      </c>
      <c r="B56" s="60" t="s">
        <v>315</v>
      </c>
      <c r="C56" s="61" t="s">
        <v>487</v>
      </c>
      <c r="D56" s="62">
        <v>83.8</v>
      </c>
      <c r="E56" s="62">
        <v>83.8</v>
      </c>
      <c r="F56" s="49">
        <f t="shared" si="0"/>
        <v>0</v>
      </c>
    </row>
    <row r="57" spans="1:6" ht="38.25">
      <c r="A57" s="46">
        <f t="shared" si="1"/>
        <v>46</v>
      </c>
      <c r="B57" s="57" t="s">
        <v>317</v>
      </c>
      <c r="C57" s="58" t="s">
        <v>540</v>
      </c>
      <c r="D57" s="59">
        <f>D58</f>
        <v>10200</v>
      </c>
      <c r="E57" s="59">
        <f>E58</f>
        <v>10200</v>
      </c>
      <c r="F57" s="49">
        <f t="shared" si="0"/>
        <v>0</v>
      </c>
    </row>
    <row r="58" spans="1:6" ht="38.25">
      <c r="A58" s="46">
        <f t="shared" si="1"/>
        <v>47</v>
      </c>
      <c r="B58" s="60" t="s">
        <v>541</v>
      </c>
      <c r="C58" s="61" t="s">
        <v>542</v>
      </c>
      <c r="D58" s="62">
        <v>10200</v>
      </c>
      <c r="E58" s="62">
        <v>10200</v>
      </c>
      <c r="F58" s="49">
        <f t="shared" si="0"/>
        <v>0</v>
      </c>
    </row>
    <row r="59" spans="1:6" ht="38.25">
      <c r="A59" s="46">
        <f t="shared" si="1"/>
        <v>48</v>
      </c>
      <c r="B59" s="57" t="s">
        <v>543</v>
      </c>
      <c r="C59" s="58" t="s">
        <v>544</v>
      </c>
      <c r="D59" s="59">
        <f>D60+D61+D62</f>
        <v>1753.8999999999999</v>
      </c>
      <c r="E59" s="59">
        <f>E60+E61+E62</f>
        <v>1753.8999999999999</v>
      </c>
      <c r="F59" s="49">
        <f t="shared" si="0"/>
        <v>0</v>
      </c>
    </row>
    <row r="60" spans="1:6" ht="25.5">
      <c r="A60" s="46">
        <f t="shared" si="1"/>
        <v>49</v>
      </c>
      <c r="B60" s="60" t="s">
        <v>545</v>
      </c>
      <c r="C60" s="61" t="s">
        <v>546</v>
      </c>
      <c r="D60" s="62">
        <v>1064.6</v>
      </c>
      <c r="E60" s="62">
        <v>1064.6</v>
      </c>
      <c r="F60" s="49">
        <f t="shared" si="0"/>
        <v>0</v>
      </c>
    </row>
    <row r="61" spans="1:6" ht="25.5">
      <c r="A61" s="46">
        <f t="shared" si="1"/>
        <v>50</v>
      </c>
      <c r="B61" s="60" t="s">
        <v>545</v>
      </c>
      <c r="C61" s="61" t="s">
        <v>547</v>
      </c>
      <c r="D61" s="62">
        <v>644.6</v>
      </c>
      <c r="E61" s="62">
        <v>644.6</v>
      </c>
      <c r="F61" s="49">
        <f t="shared" si="0"/>
        <v>0</v>
      </c>
    </row>
    <row r="62" spans="1:6" ht="38.25">
      <c r="A62" s="46">
        <f t="shared" si="1"/>
        <v>51</v>
      </c>
      <c r="B62" s="60" t="s">
        <v>545</v>
      </c>
      <c r="C62" s="61" t="s">
        <v>548</v>
      </c>
      <c r="D62" s="62">
        <v>44.7</v>
      </c>
      <c r="E62" s="62">
        <v>44.7</v>
      </c>
      <c r="F62" s="49">
        <f t="shared" si="0"/>
        <v>0</v>
      </c>
    </row>
    <row r="63" spans="1:6" ht="12.75">
      <c r="A63" s="46">
        <f t="shared" si="1"/>
        <v>52</v>
      </c>
      <c r="B63" s="57" t="s">
        <v>549</v>
      </c>
      <c r="C63" s="58" t="s">
        <v>550</v>
      </c>
      <c r="D63" s="59">
        <f>D64+D65+D66+D67+D68+D69+D70+D71+D72+D73+D74+D75+D76+D77+D78</f>
        <v>66340.35</v>
      </c>
      <c r="E63" s="59">
        <f>E64+E65+E66+E67+E68+E69+E70+E71+E72+E73+E74+E75+E76+E77+E78</f>
        <v>66717.35</v>
      </c>
      <c r="F63" s="49">
        <f t="shared" si="0"/>
        <v>-377</v>
      </c>
    </row>
    <row r="64" spans="1:6" ht="25.5">
      <c r="A64" s="46">
        <f t="shared" si="1"/>
        <v>53</v>
      </c>
      <c r="B64" s="60" t="s">
        <v>551</v>
      </c>
      <c r="C64" s="61" t="s">
        <v>521</v>
      </c>
      <c r="D64" s="62">
        <v>11469</v>
      </c>
      <c r="E64" s="62">
        <v>11469</v>
      </c>
      <c r="F64" s="49">
        <f t="shared" si="0"/>
        <v>0</v>
      </c>
    </row>
    <row r="65" spans="1:6" ht="31.5" customHeight="1">
      <c r="A65" s="46">
        <f t="shared" si="1"/>
        <v>54</v>
      </c>
      <c r="B65" s="60" t="s">
        <v>522</v>
      </c>
      <c r="C65" s="61" t="s">
        <v>523</v>
      </c>
      <c r="D65" s="62">
        <f>23867-377</f>
        <v>23490</v>
      </c>
      <c r="E65" s="62">
        <v>23867</v>
      </c>
      <c r="F65" s="49">
        <f t="shared" si="0"/>
        <v>-377</v>
      </c>
    </row>
    <row r="66" spans="1:6" ht="38.25">
      <c r="A66" s="46">
        <f t="shared" si="1"/>
        <v>55</v>
      </c>
      <c r="B66" s="60" t="s">
        <v>551</v>
      </c>
      <c r="C66" s="61" t="s">
        <v>524</v>
      </c>
      <c r="D66" s="62">
        <v>1771</v>
      </c>
      <c r="E66" s="62">
        <v>1771</v>
      </c>
      <c r="F66" s="49">
        <f t="shared" si="0"/>
        <v>0</v>
      </c>
    </row>
    <row r="67" spans="1:6" ht="12.75">
      <c r="A67" s="46">
        <f t="shared" si="1"/>
        <v>56</v>
      </c>
      <c r="B67" s="60" t="s">
        <v>551</v>
      </c>
      <c r="C67" s="61" t="s">
        <v>525</v>
      </c>
      <c r="D67" s="62">
        <v>7031.4</v>
      </c>
      <c r="E67" s="62">
        <v>7031.4</v>
      </c>
      <c r="F67" s="49">
        <f t="shared" si="0"/>
        <v>0</v>
      </c>
    </row>
    <row r="68" spans="1:6" ht="25.5">
      <c r="A68" s="46">
        <f t="shared" si="1"/>
        <v>57</v>
      </c>
      <c r="B68" s="60" t="s">
        <v>522</v>
      </c>
      <c r="C68" s="61" t="s">
        <v>526</v>
      </c>
      <c r="D68" s="62">
        <v>728</v>
      </c>
      <c r="E68" s="62">
        <v>728</v>
      </c>
      <c r="F68" s="49">
        <f t="shared" si="0"/>
        <v>0</v>
      </c>
    </row>
    <row r="69" spans="1:6" ht="38.25">
      <c r="A69" s="46">
        <f t="shared" si="1"/>
        <v>58</v>
      </c>
      <c r="B69" s="60" t="s">
        <v>522</v>
      </c>
      <c r="C69" s="61" t="s">
        <v>527</v>
      </c>
      <c r="D69" s="62">
        <v>12185</v>
      </c>
      <c r="E69" s="62">
        <v>12185</v>
      </c>
      <c r="F69" s="49">
        <f t="shared" si="0"/>
        <v>0</v>
      </c>
    </row>
    <row r="70" spans="1:6" ht="43.5" customHeight="1">
      <c r="A70" s="46">
        <f t="shared" si="1"/>
        <v>59</v>
      </c>
      <c r="B70" s="60" t="s">
        <v>522</v>
      </c>
      <c r="C70" s="61" t="s">
        <v>677</v>
      </c>
      <c r="D70" s="62">
        <v>1154.25</v>
      </c>
      <c r="E70" s="62">
        <v>1154.25</v>
      </c>
      <c r="F70" s="49">
        <f t="shared" si="0"/>
        <v>0</v>
      </c>
    </row>
    <row r="71" spans="1:6" ht="51">
      <c r="A71" s="46">
        <f t="shared" si="1"/>
        <v>60</v>
      </c>
      <c r="B71" s="60" t="s">
        <v>522</v>
      </c>
      <c r="C71" s="61" t="s">
        <v>488</v>
      </c>
      <c r="D71" s="62">
        <v>334</v>
      </c>
      <c r="E71" s="62">
        <v>334</v>
      </c>
      <c r="F71" s="49">
        <f t="shared" si="0"/>
        <v>0</v>
      </c>
    </row>
    <row r="72" spans="1:6" ht="28.5" customHeight="1">
      <c r="A72" s="46">
        <f t="shared" si="1"/>
        <v>61</v>
      </c>
      <c r="B72" s="60" t="s">
        <v>522</v>
      </c>
      <c r="C72" s="61" t="s">
        <v>678</v>
      </c>
      <c r="D72" s="62">
        <v>405</v>
      </c>
      <c r="E72" s="62">
        <v>405</v>
      </c>
      <c r="F72" s="49">
        <f t="shared" si="0"/>
        <v>0</v>
      </c>
    </row>
    <row r="73" spans="1:6" ht="12.75">
      <c r="A73" s="46">
        <f t="shared" si="1"/>
        <v>62</v>
      </c>
      <c r="B73" s="60" t="s">
        <v>522</v>
      </c>
      <c r="C73" s="61" t="s">
        <v>679</v>
      </c>
      <c r="D73" s="62">
        <v>32.5</v>
      </c>
      <c r="E73" s="62">
        <v>32.5</v>
      </c>
      <c r="F73" s="49">
        <f t="shared" si="0"/>
        <v>0</v>
      </c>
    </row>
    <row r="74" spans="1:6" ht="27.75" customHeight="1">
      <c r="A74" s="46">
        <f t="shared" si="1"/>
        <v>63</v>
      </c>
      <c r="B74" s="60" t="s">
        <v>522</v>
      </c>
      <c r="C74" s="61" t="s">
        <v>680</v>
      </c>
      <c r="D74" s="62">
        <v>16.2</v>
      </c>
      <c r="E74" s="62">
        <v>16.2</v>
      </c>
      <c r="F74" s="49">
        <f aca="true" t="shared" si="2" ref="F74:F98">SUM(D74-E74)</f>
        <v>0</v>
      </c>
    </row>
    <row r="75" spans="1:6" ht="38.25">
      <c r="A75" s="46">
        <f t="shared" si="1"/>
        <v>64</v>
      </c>
      <c r="B75" s="60" t="s">
        <v>551</v>
      </c>
      <c r="C75" s="61" t="s">
        <v>681</v>
      </c>
      <c r="D75" s="62">
        <v>5947</v>
      </c>
      <c r="E75" s="62">
        <v>5947</v>
      </c>
      <c r="F75" s="49">
        <f t="shared" si="2"/>
        <v>0</v>
      </c>
    </row>
    <row r="76" spans="1:6" ht="25.5">
      <c r="A76" s="46">
        <f t="shared" si="1"/>
        <v>65</v>
      </c>
      <c r="B76" s="60" t="s">
        <v>489</v>
      </c>
      <c r="C76" s="61" t="s">
        <v>490</v>
      </c>
      <c r="D76" s="62">
        <v>835</v>
      </c>
      <c r="E76" s="62">
        <v>835</v>
      </c>
      <c r="F76" s="49">
        <f t="shared" si="2"/>
        <v>0</v>
      </c>
    </row>
    <row r="77" spans="1:6" ht="25.5">
      <c r="A77" s="46">
        <f aca="true" t="shared" si="3" ref="A77:A103">A76+1</f>
        <v>66</v>
      </c>
      <c r="B77" s="60" t="s">
        <v>522</v>
      </c>
      <c r="C77" s="61" t="s">
        <v>491</v>
      </c>
      <c r="D77" s="62">
        <v>922</v>
      </c>
      <c r="E77" s="62">
        <v>922</v>
      </c>
      <c r="F77" s="49">
        <f t="shared" si="2"/>
        <v>0</v>
      </c>
    </row>
    <row r="78" spans="1:6" ht="25.5">
      <c r="A78" s="46">
        <f t="shared" si="3"/>
        <v>67</v>
      </c>
      <c r="B78" s="60" t="s">
        <v>522</v>
      </c>
      <c r="C78" s="61" t="s">
        <v>492</v>
      </c>
      <c r="D78" s="62">
        <v>20</v>
      </c>
      <c r="E78" s="62">
        <v>20</v>
      </c>
      <c r="F78" s="49">
        <f t="shared" si="2"/>
        <v>0</v>
      </c>
    </row>
    <row r="79" spans="1:6" ht="25.5">
      <c r="A79" s="46">
        <f t="shared" si="3"/>
        <v>68</v>
      </c>
      <c r="B79" s="57" t="s">
        <v>493</v>
      </c>
      <c r="C79" s="58" t="s">
        <v>494</v>
      </c>
      <c r="D79" s="59">
        <f>D80+D81+D82+D83+D84+D85+D91</f>
        <v>198128.5</v>
      </c>
      <c r="E79" s="59">
        <f>E80+E81+E82+E83+E84+E85+E91</f>
        <v>198128.5</v>
      </c>
      <c r="F79" s="49">
        <f t="shared" si="2"/>
        <v>0</v>
      </c>
    </row>
    <row r="80" spans="1:6" ht="25.5">
      <c r="A80" s="46">
        <f t="shared" si="3"/>
        <v>69</v>
      </c>
      <c r="B80" s="60" t="s">
        <v>495</v>
      </c>
      <c r="C80" s="61" t="s">
        <v>496</v>
      </c>
      <c r="D80" s="62">
        <v>7023</v>
      </c>
      <c r="E80" s="62">
        <v>7023</v>
      </c>
      <c r="F80" s="49">
        <f t="shared" si="2"/>
        <v>0</v>
      </c>
    </row>
    <row r="81" spans="1:6" ht="25.5">
      <c r="A81" s="46">
        <f t="shared" si="3"/>
        <v>70</v>
      </c>
      <c r="B81" s="60" t="s">
        <v>497</v>
      </c>
      <c r="C81" s="61" t="s">
        <v>498</v>
      </c>
      <c r="D81" s="62">
        <v>310.8</v>
      </c>
      <c r="E81" s="62">
        <v>310.8</v>
      </c>
      <c r="F81" s="49">
        <f t="shared" si="2"/>
        <v>0</v>
      </c>
    </row>
    <row r="82" spans="1:6" ht="25.5">
      <c r="A82" s="46">
        <f t="shared" si="3"/>
        <v>71</v>
      </c>
      <c r="B82" s="60" t="s">
        <v>499</v>
      </c>
      <c r="C82" s="61" t="s">
        <v>500</v>
      </c>
      <c r="D82" s="62">
        <v>948.9</v>
      </c>
      <c r="E82" s="62">
        <v>948.9</v>
      </c>
      <c r="F82" s="49">
        <f t="shared" si="2"/>
        <v>0</v>
      </c>
    </row>
    <row r="83" spans="1:6" ht="25.5">
      <c r="A83" s="46">
        <f t="shared" si="3"/>
        <v>72</v>
      </c>
      <c r="B83" s="60" t="s">
        <v>501</v>
      </c>
      <c r="C83" s="61" t="s">
        <v>502</v>
      </c>
      <c r="D83" s="62">
        <f>2278+238.1</f>
        <v>2516.1</v>
      </c>
      <c r="E83" s="62">
        <f>2278+238.1</f>
        <v>2516.1</v>
      </c>
      <c r="F83" s="49">
        <f t="shared" si="2"/>
        <v>0</v>
      </c>
    </row>
    <row r="84" spans="1:6" ht="25.5">
      <c r="A84" s="46">
        <f t="shared" si="3"/>
        <v>73</v>
      </c>
      <c r="B84" s="60" t="s">
        <v>503</v>
      </c>
      <c r="C84" s="61" t="s">
        <v>504</v>
      </c>
      <c r="D84" s="62">
        <v>9560</v>
      </c>
      <c r="E84" s="62">
        <v>9560</v>
      </c>
      <c r="F84" s="49">
        <f t="shared" si="2"/>
        <v>0</v>
      </c>
    </row>
    <row r="85" spans="1:6" ht="25.5">
      <c r="A85" s="46">
        <f t="shared" si="3"/>
        <v>74</v>
      </c>
      <c r="B85" s="57" t="s">
        <v>505</v>
      </c>
      <c r="C85" s="58" t="s">
        <v>506</v>
      </c>
      <c r="D85" s="59">
        <f>D86+D87+D88+D89+D90</f>
        <v>50776.7</v>
      </c>
      <c r="E85" s="59">
        <f>E86+E87+E88+E89+E90</f>
        <v>50776.7</v>
      </c>
      <c r="F85" s="49">
        <f t="shared" si="2"/>
        <v>0</v>
      </c>
    </row>
    <row r="86" spans="1:6" ht="38.25">
      <c r="A86" s="46">
        <f t="shared" si="3"/>
        <v>75</v>
      </c>
      <c r="B86" s="60" t="s">
        <v>507</v>
      </c>
      <c r="C86" s="61" t="s">
        <v>508</v>
      </c>
      <c r="D86" s="62">
        <v>192</v>
      </c>
      <c r="E86" s="62">
        <v>192</v>
      </c>
      <c r="F86" s="49">
        <f t="shared" si="2"/>
        <v>0</v>
      </c>
    </row>
    <row r="87" spans="1:6" ht="38.25">
      <c r="A87" s="46">
        <f t="shared" si="3"/>
        <v>76</v>
      </c>
      <c r="B87" s="60" t="s">
        <v>507</v>
      </c>
      <c r="C87" s="61" t="s">
        <v>509</v>
      </c>
      <c r="D87" s="62">
        <v>36081</v>
      </c>
      <c r="E87" s="62">
        <v>36081</v>
      </c>
      <c r="F87" s="49">
        <f t="shared" si="2"/>
        <v>0</v>
      </c>
    </row>
    <row r="88" spans="1:6" ht="39.75" customHeight="1">
      <c r="A88" s="46">
        <f t="shared" si="3"/>
        <v>77</v>
      </c>
      <c r="B88" s="60" t="s">
        <v>507</v>
      </c>
      <c r="C88" s="61" t="s">
        <v>510</v>
      </c>
      <c r="D88" s="62">
        <v>14429</v>
      </c>
      <c r="E88" s="62">
        <v>14429</v>
      </c>
      <c r="F88" s="49">
        <f t="shared" si="2"/>
        <v>0</v>
      </c>
    </row>
    <row r="89" spans="1:6" ht="38.25">
      <c r="A89" s="46">
        <f t="shared" si="3"/>
        <v>78</v>
      </c>
      <c r="B89" s="60" t="s">
        <v>507</v>
      </c>
      <c r="C89" s="61" t="s">
        <v>514</v>
      </c>
      <c r="D89" s="62">
        <v>0.1</v>
      </c>
      <c r="E89" s="62">
        <v>0.1</v>
      </c>
      <c r="F89" s="49">
        <f t="shared" si="2"/>
        <v>0</v>
      </c>
    </row>
    <row r="90" spans="1:6" ht="25.5">
      <c r="A90" s="46">
        <f t="shared" si="3"/>
        <v>79</v>
      </c>
      <c r="B90" s="60" t="s">
        <v>507</v>
      </c>
      <c r="C90" s="61" t="s">
        <v>381</v>
      </c>
      <c r="D90" s="62">
        <v>74.6</v>
      </c>
      <c r="E90" s="62">
        <v>74.6</v>
      </c>
      <c r="F90" s="49">
        <f t="shared" si="2"/>
        <v>0</v>
      </c>
    </row>
    <row r="91" spans="1:6" ht="12.75">
      <c r="A91" s="46">
        <f t="shared" si="3"/>
        <v>80</v>
      </c>
      <c r="B91" s="57" t="s">
        <v>511</v>
      </c>
      <c r="C91" s="58" t="s">
        <v>512</v>
      </c>
      <c r="D91" s="59">
        <f>D92</f>
        <v>126993</v>
      </c>
      <c r="E91" s="59">
        <f>E92</f>
        <v>126993</v>
      </c>
      <c r="F91" s="49">
        <f t="shared" si="2"/>
        <v>0</v>
      </c>
    </row>
    <row r="92" spans="1:6" ht="114.75">
      <c r="A92" s="46">
        <f t="shared" si="3"/>
        <v>81</v>
      </c>
      <c r="B92" s="60" t="s">
        <v>513</v>
      </c>
      <c r="C92" s="47" t="s">
        <v>171</v>
      </c>
      <c r="D92" s="62">
        <v>126993</v>
      </c>
      <c r="E92" s="62">
        <v>126993</v>
      </c>
      <c r="F92" s="49">
        <f t="shared" si="2"/>
        <v>0</v>
      </c>
    </row>
    <row r="93" spans="1:6" ht="12.75">
      <c r="A93" s="46">
        <f t="shared" si="3"/>
        <v>82</v>
      </c>
      <c r="B93" s="57" t="s">
        <v>515</v>
      </c>
      <c r="C93" s="58" t="s">
        <v>516</v>
      </c>
      <c r="D93" s="59">
        <f>D94+D97+D98</f>
        <v>18163.843</v>
      </c>
      <c r="E93" s="59">
        <f>E94+E97+E98</f>
        <v>18163.843</v>
      </c>
      <c r="F93" s="49">
        <f t="shared" si="2"/>
        <v>0</v>
      </c>
    </row>
    <row r="94" spans="1:6" ht="42" customHeight="1">
      <c r="A94" s="46">
        <f t="shared" si="3"/>
        <v>83</v>
      </c>
      <c r="B94" s="57" t="s">
        <v>517</v>
      </c>
      <c r="C94" s="58" t="s">
        <v>172</v>
      </c>
      <c r="D94" s="59">
        <f>D95+D96</f>
        <v>3242.143</v>
      </c>
      <c r="E94" s="59">
        <f>E95+E96</f>
        <v>3242.143</v>
      </c>
      <c r="F94" s="49">
        <f t="shared" si="2"/>
        <v>0</v>
      </c>
    </row>
    <row r="95" spans="1:6" ht="25.5">
      <c r="A95" s="46">
        <f t="shared" si="3"/>
        <v>84</v>
      </c>
      <c r="B95" s="60" t="s">
        <v>517</v>
      </c>
      <c r="C95" s="61" t="s">
        <v>518</v>
      </c>
      <c r="D95" s="62">
        <v>1819.3</v>
      </c>
      <c r="E95" s="62">
        <v>1819.3</v>
      </c>
      <c r="F95" s="49">
        <f t="shared" si="2"/>
        <v>0</v>
      </c>
    </row>
    <row r="96" spans="1:6" ht="25.5">
      <c r="A96" s="46">
        <f t="shared" si="3"/>
        <v>85</v>
      </c>
      <c r="B96" s="60" t="s">
        <v>517</v>
      </c>
      <c r="C96" s="61" t="s">
        <v>519</v>
      </c>
      <c r="D96" s="62">
        <v>1422.843</v>
      </c>
      <c r="E96" s="62">
        <v>1422.843</v>
      </c>
      <c r="F96" s="49">
        <f t="shared" si="2"/>
        <v>0</v>
      </c>
    </row>
    <row r="97" spans="1:6" ht="25.5">
      <c r="A97" s="46">
        <f t="shared" si="3"/>
        <v>86</v>
      </c>
      <c r="B97" s="60" t="s">
        <v>520</v>
      </c>
      <c r="C97" s="63" t="s">
        <v>5</v>
      </c>
      <c r="D97" s="62">
        <v>67</v>
      </c>
      <c r="E97" s="62">
        <v>67</v>
      </c>
      <c r="F97" s="49">
        <f t="shared" si="2"/>
        <v>0</v>
      </c>
    </row>
    <row r="98" spans="1:6" ht="25.5">
      <c r="A98" s="46">
        <f t="shared" si="3"/>
        <v>87</v>
      </c>
      <c r="B98" s="57" t="s">
        <v>6</v>
      </c>
      <c r="C98" s="58" t="s">
        <v>173</v>
      </c>
      <c r="D98" s="59">
        <f>D99+D100+D101+D102</f>
        <v>14854.7</v>
      </c>
      <c r="E98" s="59">
        <f>E99+E100+E101+E102</f>
        <v>14854.7</v>
      </c>
      <c r="F98" s="49">
        <f t="shared" si="2"/>
        <v>0</v>
      </c>
    </row>
    <row r="99" spans="1:6" ht="41.25" customHeight="1">
      <c r="A99" s="46">
        <f t="shared" si="3"/>
        <v>88</v>
      </c>
      <c r="B99" s="60" t="s">
        <v>334</v>
      </c>
      <c r="C99" s="63" t="s">
        <v>335</v>
      </c>
      <c r="D99" s="62">
        <v>135</v>
      </c>
      <c r="E99" s="62">
        <v>135</v>
      </c>
      <c r="F99" s="49">
        <f>SUM(D99-E99)</f>
        <v>0</v>
      </c>
    </row>
    <row r="100" spans="1:6" ht="89.25">
      <c r="A100" s="46">
        <f t="shared" si="3"/>
        <v>89</v>
      </c>
      <c r="B100" s="60" t="s">
        <v>336</v>
      </c>
      <c r="C100" s="48" t="s">
        <v>174</v>
      </c>
      <c r="D100" s="62">
        <v>252</v>
      </c>
      <c r="E100" s="62">
        <v>252</v>
      </c>
      <c r="F100" s="49">
        <f>SUM(D100-E100)</f>
        <v>0</v>
      </c>
    </row>
    <row r="101" spans="1:6" ht="25.5">
      <c r="A101" s="46">
        <f t="shared" si="3"/>
        <v>90</v>
      </c>
      <c r="B101" s="60" t="s">
        <v>336</v>
      </c>
      <c r="C101" s="63" t="s">
        <v>55</v>
      </c>
      <c r="D101" s="62">
        <v>13217.7</v>
      </c>
      <c r="E101" s="62">
        <v>13217.7</v>
      </c>
      <c r="F101" s="49">
        <f>SUM(D101-E101)</f>
        <v>0</v>
      </c>
    </row>
    <row r="102" spans="1:6" ht="53.25" customHeight="1">
      <c r="A102" s="46">
        <f t="shared" si="3"/>
        <v>91</v>
      </c>
      <c r="B102" s="60" t="s">
        <v>336</v>
      </c>
      <c r="C102" s="63" t="s">
        <v>175</v>
      </c>
      <c r="D102" s="62">
        <v>1250</v>
      </c>
      <c r="E102" s="62">
        <v>1250</v>
      </c>
      <c r="F102" s="49">
        <f>SUM(D102-E102)</f>
        <v>0</v>
      </c>
    </row>
    <row r="103" spans="1:6" ht="12.75">
      <c r="A103" s="46">
        <f t="shared" si="3"/>
        <v>92</v>
      </c>
      <c r="B103" s="80" t="s">
        <v>337</v>
      </c>
      <c r="C103" s="81"/>
      <c r="D103" s="59">
        <f>D12+D48</f>
        <v>576414.8130000001</v>
      </c>
      <c r="E103" s="59">
        <f>E12+E48</f>
        <v>576791.8130000001</v>
      </c>
      <c r="F103" s="49">
        <f>SUM(D103-E103)</f>
        <v>-377</v>
      </c>
    </row>
    <row r="104" ht="12.75"/>
    <row r="105" ht="12.75"/>
    <row r="106" ht="12.75"/>
  </sheetData>
  <mergeCells count="8">
    <mergeCell ref="A10:A11"/>
    <mergeCell ref="B10:B11"/>
    <mergeCell ref="C10:C11"/>
    <mergeCell ref="E10:E11"/>
    <mergeCell ref="D10:D11"/>
    <mergeCell ref="B6:C6"/>
    <mergeCell ref="B8:C8"/>
    <mergeCell ref="B103:C103"/>
  </mergeCells>
  <printOptions/>
  <pageMargins left="0.3937007874015748" right="0" top="0" bottom="0" header="0.5118110236220472" footer="0.5118110236220472"/>
  <pageSetup fitToHeight="3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33"/>
  </sheetPr>
  <dimension ref="A1:G380"/>
  <sheetViews>
    <sheetView zoomScalePageLayoutView="0" workbookViewId="0" topLeftCell="A354">
      <selection activeCell="F376" sqref="F376"/>
    </sheetView>
  </sheetViews>
  <sheetFormatPr defaultColWidth="9.00390625" defaultRowHeight="12.75"/>
  <cols>
    <col min="1" max="1" width="4.75390625" style="11" customWidth="1"/>
    <col min="2" max="2" width="65.375" style="5" customWidth="1"/>
    <col min="3" max="4" width="6.75390625" style="5" customWidth="1"/>
    <col min="5" max="5" width="5.75390625" style="5" customWidth="1"/>
    <col min="6" max="6" width="10.125" style="5" customWidth="1"/>
    <col min="7" max="16384" width="9.125" style="7" customWidth="1"/>
  </cols>
  <sheetData>
    <row r="1" spans="1:6" s="9" customFormat="1" ht="12.75">
      <c r="A1" s="11"/>
      <c r="B1" s="5"/>
      <c r="C1" s="5"/>
      <c r="D1" s="5"/>
      <c r="E1" s="5"/>
      <c r="F1" s="4" t="s">
        <v>815</v>
      </c>
    </row>
    <row r="2" spans="1:6" s="9" customFormat="1" ht="12.75">
      <c r="A2" s="11"/>
      <c r="B2" s="5"/>
      <c r="C2" s="5"/>
      <c r="D2" s="5"/>
      <c r="E2" s="5"/>
      <c r="F2" s="4" t="s">
        <v>190</v>
      </c>
    </row>
    <row r="3" spans="1:6" s="9" customFormat="1" ht="12.75">
      <c r="A3" s="11"/>
      <c r="B3" s="5"/>
      <c r="C3" s="5"/>
      <c r="D3" s="5"/>
      <c r="E3" s="5"/>
      <c r="F3" s="4" t="s">
        <v>191</v>
      </c>
    </row>
    <row r="4" spans="1:6" s="9" customFormat="1" ht="12.75">
      <c r="A4" s="11"/>
      <c r="B4" s="5"/>
      <c r="C4" s="5"/>
      <c r="D4" s="5"/>
      <c r="E4" s="5"/>
      <c r="F4" s="4" t="s">
        <v>192</v>
      </c>
    </row>
    <row r="5" spans="1:6" s="9" customFormat="1" ht="12.75">
      <c r="A5" s="11"/>
      <c r="B5" s="5"/>
      <c r="C5" s="5"/>
      <c r="D5" s="5"/>
      <c r="E5" s="5"/>
      <c r="F5" s="4" t="s">
        <v>191</v>
      </c>
    </row>
    <row r="6" spans="1:6" s="9" customFormat="1" ht="12.75">
      <c r="A6" s="11"/>
      <c r="B6" s="5"/>
      <c r="C6" s="5"/>
      <c r="D6" s="5"/>
      <c r="E6" s="5"/>
      <c r="F6" s="4" t="s">
        <v>340</v>
      </c>
    </row>
    <row r="7" spans="1:6" s="9" customFormat="1" ht="12.75">
      <c r="A7" s="11"/>
      <c r="B7" s="5"/>
      <c r="C7" s="5"/>
      <c r="D7" s="5"/>
      <c r="E7" s="5"/>
      <c r="F7" s="4"/>
    </row>
    <row r="8" spans="1:6" s="9" customFormat="1" ht="12.75">
      <c r="A8" s="84" t="s">
        <v>793</v>
      </c>
      <c r="B8" s="85"/>
      <c r="C8" s="85"/>
      <c r="D8" s="85"/>
      <c r="E8" s="85"/>
      <c r="F8" s="85"/>
    </row>
    <row r="9" spans="2:6" ht="12">
      <c r="B9" s="10"/>
      <c r="C9" s="10"/>
      <c r="D9" s="10"/>
      <c r="E9" s="10"/>
      <c r="F9" s="4"/>
    </row>
    <row r="10" spans="1:6" s="25" customFormat="1" ht="45">
      <c r="A10" s="6" t="s">
        <v>38</v>
      </c>
      <c r="B10" s="6" t="s">
        <v>282</v>
      </c>
      <c r="C10" s="6" t="s">
        <v>283</v>
      </c>
      <c r="D10" s="6" t="s">
        <v>32</v>
      </c>
      <c r="E10" s="6" t="s">
        <v>36</v>
      </c>
      <c r="F10" s="13" t="s">
        <v>120</v>
      </c>
    </row>
    <row r="11" spans="1:6" ht="12">
      <c r="A11" s="40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7" s="56" customFormat="1" ht="12.75">
      <c r="A12" s="64">
        <v>1</v>
      </c>
      <c r="B12" s="70" t="s">
        <v>706</v>
      </c>
      <c r="C12" s="71" t="s">
        <v>614</v>
      </c>
      <c r="D12" s="71" t="s">
        <v>279</v>
      </c>
      <c r="E12" s="71" t="s">
        <v>193</v>
      </c>
      <c r="F12" s="73">
        <v>34765.8511</v>
      </c>
      <c r="G12" s="74"/>
    </row>
    <row r="13" spans="1:6" ht="25.5">
      <c r="A13" s="15">
        <f>1+A12</f>
        <v>2</v>
      </c>
      <c r="B13" s="65" t="s">
        <v>707</v>
      </c>
      <c r="C13" s="60" t="s">
        <v>615</v>
      </c>
      <c r="D13" s="60" t="s">
        <v>279</v>
      </c>
      <c r="E13" s="60" t="s">
        <v>193</v>
      </c>
      <c r="F13" s="66">
        <v>1040.32</v>
      </c>
    </row>
    <row r="14" spans="1:6" ht="38.25">
      <c r="A14" s="15">
        <f aca="true" t="shared" si="0" ref="A14:A77">1+A13</f>
        <v>3</v>
      </c>
      <c r="B14" s="65" t="s">
        <v>708</v>
      </c>
      <c r="C14" s="60" t="s">
        <v>615</v>
      </c>
      <c r="D14" s="60" t="s">
        <v>755</v>
      </c>
      <c r="E14" s="60" t="s">
        <v>193</v>
      </c>
      <c r="F14" s="66">
        <v>1040.32</v>
      </c>
    </row>
    <row r="15" spans="1:6" ht="12.75">
      <c r="A15" s="15">
        <f t="shared" si="0"/>
        <v>4</v>
      </c>
      <c r="B15" s="65" t="s">
        <v>757</v>
      </c>
      <c r="C15" s="60" t="s">
        <v>615</v>
      </c>
      <c r="D15" s="60" t="s">
        <v>616</v>
      </c>
      <c r="E15" s="60" t="s">
        <v>193</v>
      </c>
      <c r="F15" s="66">
        <v>1040.32</v>
      </c>
    </row>
    <row r="16" spans="1:6" ht="12.75">
      <c r="A16" s="15">
        <f t="shared" si="0"/>
        <v>5</v>
      </c>
      <c r="B16" s="65" t="s">
        <v>209</v>
      </c>
      <c r="C16" s="60" t="s">
        <v>615</v>
      </c>
      <c r="D16" s="60" t="s">
        <v>616</v>
      </c>
      <c r="E16" s="60" t="s">
        <v>617</v>
      </c>
      <c r="F16" s="66">
        <v>1040.32</v>
      </c>
    </row>
    <row r="17" spans="1:6" ht="38.25">
      <c r="A17" s="15">
        <f t="shared" si="0"/>
        <v>6</v>
      </c>
      <c r="B17" s="65" t="s">
        <v>709</v>
      </c>
      <c r="C17" s="60" t="s">
        <v>618</v>
      </c>
      <c r="D17" s="60" t="s">
        <v>279</v>
      </c>
      <c r="E17" s="60" t="s">
        <v>193</v>
      </c>
      <c r="F17" s="66">
        <v>2702.5798</v>
      </c>
    </row>
    <row r="18" spans="1:6" ht="38.25">
      <c r="A18" s="15">
        <f t="shared" si="0"/>
        <v>7</v>
      </c>
      <c r="B18" s="65" t="s">
        <v>708</v>
      </c>
      <c r="C18" s="60" t="s">
        <v>618</v>
      </c>
      <c r="D18" s="60" t="s">
        <v>755</v>
      </c>
      <c r="E18" s="60" t="s">
        <v>193</v>
      </c>
      <c r="F18" s="66">
        <v>2702.5798</v>
      </c>
    </row>
    <row r="19" spans="1:6" ht="12.75">
      <c r="A19" s="15">
        <f t="shared" si="0"/>
        <v>8</v>
      </c>
      <c r="B19" s="65" t="s">
        <v>758</v>
      </c>
      <c r="C19" s="60" t="s">
        <v>618</v>
      </c>
      <c r="D19" s="60" t="s">
        <v>619</v>
      </c>
      <c r="E19" s="60" t="s">
        <v>193</v>
      </c>
      <c r="F19" s="66">
        <v>1771.8246</v>
      </c>
    </row>
    <row r="20" spans="1:6" ht="12.75">
      <c r="A20" s="15">
        <f t="shared" si="0"/>
        <v>9</v>
      </c>
      <c r="B20" s="65" t="s">
        <v>209</v>
      </c>
      <c r="C20" s="60" t="s">
        <v>618</v>
      </c>
      <c r="D20" s="60" t="s">
        <v>619</v>
      </c>
      <c r="E20" s="60" t="s">
        <v>617</v>
      </c>
      <c r="F20" s="66">
        <v>1771.8246</v>
      </c>
    </row>
    <row r="21" spans="1:6" ht="12.75">
      <c r="A21" s="15">
        <f t="shared" si="0"/>
        <v>10</v>
      </c>
      <c r="B21" s="65" t="s">
        <v>759</v>
      </c>
      <c r="C21" s="60" t="s">
        <v>618</v>
      </c>
      <c r="D21" s="60" t="s">
        <v>620</v>
      </c>
      <c r="E21" s="60" t="s">
        <v>193</v>
      </c>
      <c r="F21" s="66">
        <v>862.3552</v>
      </c>
    </row>
    <row r="22" spans="1:6" ht="12.75">
      <c r="A22" s="15">
        <f t="shared" si="0"/>
        <v>11</v>
      </c>
      <c r="B22" s="65" t="s">
        <v>209</v>
      </c>
      <c r="C22" s="60" t="s">
        <v>618</v>
      </c>
      <c r="D22" s="60" t="s">
        <v>620</v>
      </c>
      <c r="E22" s="60" t="s">
        <v>617</v>
      </c>
      <c r="F22" s="66">
        <v>862.3552</v>
      </c>
    </row>
    <row r="23" spans="1:6" ht="12.75">
      <c r="A23" s="15">
        <f t="shared" si="0"/>
        <v>12</v>
      </c>
      <c r="B23" s="65" t="s">
        <v>760</v>
      </c>
      <c r="C23" s="60" t="s">
        <v>618</v>
      </c>
      <c r="D23" s="60" t="s">
        <v>621</v>
      </c>
      <c r="E23" s="60" t="s">
        <v>193</v>
      </c>
      <c r="F23" s="66">
        <v>68.4</v>
      </c>
    </row>
    <row r="24" spans="1:6" ht="12.75">
      <c r="A24" s="15">
        <f t="shared" si="0"/>
        <v>13</v>
      </c>
      <c r="B24" s="65" t="s">
        <v>209</v>
      </c>
      <c r="C24" s="60" t="s">
        <v>618</v>
      </c>
      <c r="D24" s="60" t="s">
        <v>621</v>
      </c>
      <c r="E24" s="60" t="s">
        <v>617</v>
      </c>
      <c r="F24" s="66">
        <v>68.4</v>
      </c>
    </row>
    <row r="25" spans="1:6" ht="38.25">
      <c r="A25" s="15">
        <f t="shared" si="0"/>
        <v>14</v>
      </c>
      <c r="B25" s="65" t="s">
        <v>629</v>
      </c>
      <c r="C25" s="60" t="s">
        <v>579</v>
      </c>
      <c r="D25" s="60" t="s">
        <v>279</v>
      </c>
      <c r="E25" s="60" t="s">
        <v>193</v>
      </c>
      <c r="F25" s="66">
        <v>14452.26</v>
      </c>
    </row>
    <row r="26" spans="1:6" ht="38.25">
      <c r="A26" s="15">
        <f t="shared" si="0"/>
        <v>15</v>
      </c>
      <c r="B26" s="65" t="s">
        <v>708</v>
      </c>
      <c r="C26" s="60" t="s">
        <v>579</v>
      </c>
      <c r="D26" s="60" t="s">
        <v>755</v>
      </c>
      <c r="E26" s="60" t="s">
        <v>193</v>
      </c>
      <c r="F26" s="66">
        <v>14452.26</v>
      </c>
    </row>
    <row r="27" spans="1:6" ht="12.75">
      <c r="A27" s="15">
        <f t="shared" si="0"/>
        <v>16</v>
      </c>
      <c r="B27" s="65" t="s">
        <v>758</v>
      </c>
      <c r="C27" s="60" t="s">
        <v>579</v>
      </c>
      <c r="D27" s="60" t="s">
        <v>619</v>
      </c>
      <c r="E27" s="60" t="s">
        <v>193</v>
      </c>
      <c r="F27" s="66">
        <v>14452.26</v>
      </c>
    </row>
    <row r="28" spans="1:6" ht="12.75">
      <c r="A28" s="15">
        <f t="shared" si="0"/>
        <v>17</v>
      </c>
      <c r="B28" s="65" t="s">
        <v>209</v>
      </c>
      <c r="C28" s="60" t="s">
        <v>579</v>
      </c>
      <c r="D28" s="60" t="s">
        <v>619</v>
      </c>
      <c r="E28" s="60" t="s">
        <v>617</v>
      </c>
      <c r="F28" s="66">
        <v>14452.26</v>
      </c>
    </row>
    <row r="29" spans="1:6" ht="25.5">
      <c r="A29" s="15">
        <f t="shared" si="0"/>
        <v>18</v>
      </c>
      <c r="B29" s="65" t="s">
        <v>630</v>
      </c>
      <c r="C29" s="60" t="s">
        <v>305</v>
      </c>
      <c r="D29" s="60" t="s">
        <v>279</v>
      </c>
      <c r="E29" s="60" t="s">
        <v>193</v>
      </c>
      <c r="F29" s="66">
        <v>7545.618</v>
      </c>
    </row>
    <row r="30" spans="1:6" ht="38.25">
      <c r="A30" s="15">
        <f t="shared" si="0"/>
        <v>19</v>
      </c>
      <c r="B30" s="65" t="s">
        <v>708</v>
      </c>
      <c r="C30" s="60" t="s">
        <v>305</v>
      </c>
      <c r="D30" s="60" t="s">
        <v>755</v>
      </c>
      <c r="E30" s="60" t="s">
        <v>193</v>
      </c>
      <c r="F30" s="66">
        <v>6817.618</v>
      </c>
    </row>
    <row r="31" spans="1:6" ht="12.75">
      <c r="A31" s="15">
        <f t="shared" si="0"/>
        <v>20</v>
      </c>
      <c r="B31" s="65" t="s">
        <v>758</v>
      </c>
      <c r="C31" s="60" t="s">
        <v>305</v>
      </c>
      <c r="D31" s="60" t="s">
        <v>619</v>
      </c>
      <c r="E31" s="60" t="s">
        <v>193</v>
      </c>
      <c r="F31" s="66">
        <v>6466.327</v>
      </c>
    </row>
    <row r="32" spans="1:6" ht="12.75">
      <c r="A32" s="15">
        <f t="shared" si="0"/>
        <v>21</v>
      </c>
      <c r="B32" s="65" t="s">
        <v>209</v>
      </c>
      <c r="C32" s="60" t="s">
        <v>305</v>
      </c>
      <c r="D32" s="60" t="s">
        <v>619</v>
      </c>
      <c r="E32" s="60" t="s">
        <v>617</v>
      </c>
      <c r="F32" s="66">
        <v>6466.327</v>
      </c>
    </row>
    <row r="33" spans="1:6" ht="38.25">
      <c r="A33" s="15">
        <f t="shared" si="0"/>
        <v>22</v>
      </c>
      <c r="B33" s="65" t="s">
        <v>463</v>
      </c>
      <c r="C33" s="60" t="s">
        <v>305</v>
      </c>
      <c r="D33" s="60" t="s">
        <v>464</v>
      </c>
      <c r="E33" s="60" t="s">
        <v>193</v>
      </c>
      <c r="F33" s="66">
        <v>351.291</v>
      </c>
    </row>
    <row r="34" spans="1:6" ht="12.75">
      <c r="A34" s="15">
        <f t="shared" si="0"/>
        <v>23</v>
      </c>
      <c r="B34" s="65" t="s">
        <v>209</v>
      </c>
      <c r="C34" s="60" t="s">
        <v>305</v>
      </c>
      <c r="D34" s="60" t="s">
        <v>464</v>
      </c>
      <c r="E34" s="60" t="s">
        <v>617</v>
      </c>
      <c r="F34" s="66">
        <v>351.291</v>
      </c>
    </row>
    <row r="35" spans="1:6" ht="12.75">
      <c r="A35" s="15">
        <f t="shared" si="0"/>
        <v>24</v>
      </c>
      <c r="B35" s="65" t="s">
        <v>631</v>
      </c>
      <c r="C35" s="60" t="s">
        <v>305</v>
      </c>
      <c r="D35" s="60" t="s">
        <v>770</v>
      </c>
      <c r="E35" s="60" t="s">
        <v>193</v>
      </c>
      <c r="F35" s="66">
        <v>728</v>
      </c>
    </row>
    <row r="36" spans="1:6" ht="25.5">
      <c r="A36" s="15">
        <f t="shared" si="0"/>
        <v>25</v>
      </c>
      <c r="B36" s="65" t="s">
        <v>210</v>
      </c>
      <c r="C36" s="60" t="s">
        <v>305</v>
      </c>
      <c r="D36" s="60" t="s">
        <v>307</v>
      </c>
      <c r="E36" s="60" t="s">
        <v>193</v>
      </c>
      <c r="F36" s="66">
        <v>728</v>
      </c>
    </row>
    <row r="37" spans="1:6" ht="12.75">
      <c r="A37" s="15">
        <f t="shared" si="0"/>
        <v>26</v>
      </c>
      <c r="B37" s="65" t="s">
        <v>209</v>
      </c>
      <c r="C37" s="60" t="s">
        <v>305</v>
      </c>
      <c r="D37" s="60" t="s">
        <v>307</v>
      </c>
      <c r="E37" s="60" t="s">
        <v>617</v>
      </c>
      <c r="F37" s="66">
        <v>728</v>
      </c>
    </row>
    <row r="38" spans="1:6" ht="12.75">
      <c r="A38" s="15">
        <f t="shared" si="0"/>
        <v>27</v>
      </c>
      <c r="B38" s="65" t="s">
        <v>632</v>
      </c>
      <c r="C38" s="60" t="s">
        <v>309</v>
      </c>
      <c r="D38" s="60" t="s">
        <v>279</v>
      </c>
      <c r="E38" s="60" t="s">
        <v>193</v>
      </c>
      <c r="F38" s="66">
        <v>465.5997</v>
      </c>
    </row>
    <row r="39" spans="1:6" ht="12.75">
      <c r="A39" s="15">
        <f t="shared" si="0"/>
        <v>28</v>
      </c>
      <c r="B39" s="65" t="s">
        <v>762</v>
      </c>
      <c r="C39" s="60" t="s">
        <v>309</v>
      </c>
      <c r="D39" s="60" t="s">
        <v>763</v>
      </c>
      <c r="E39" s="60" t="s">
        <v>193</v>
      </c>
      <c r="F39" s="66">
        <v>465.5997</v>
      </c>
    </row>
    <row r="40" spans="1:6" ht="12.75">
      <c r="A40" s="15">
        <f t="shared" si="0"/>
        <v>29</v>
      </c>
      <c r="B40" s="65" t="s">
        <v>769</v>
      </c>
      <c r="C40" s="60" t="s">
        <v>309</v>
      </c>
      <c r="D40" s="60" t="s">
        <v>582</v>
      </c>
      <c r="E40" s="60" t="s">
        <v>193</v>
      </c>
      <c r="F40" s="66">
        <v>465.5997</v>
      </c>
    </row>
    <row r="41" spans="1:6" ht="12.75">
      <c r="A41" s="15">
        <f t="shared" si="0"/>
        <v>30</v>
      </c>
      <c r="B41" s="65" t="s">
        <v>211</v>
      </c>
      <c r="C41" s="60" t="s">
        <v>309</v>
      </c>
      <c r="D41" s="60" t="s">
        <v>582</v>
      </c>
      <c r="E41" s="60" t="s">
        <v>581</v>
      </c>
      <c r="F41" s="66">
        <v>465.5997</v>
      </c>
    </row>
    <row r="42" spans="1:6" ht="12.75">
      <c r="A42" s="15">
        <f t="shared" si="0"/>
        <v>31</v>
      </c>
      <c r="B42" s="65" t="s">
        <v>633</v>
      </c>
      <c r="C42" s="60" t="s">
        <v>262</v>
      </c>
      <c r="D42" s="60" t="s">
        <v>279</v>
      </c>
      <c r="E42" s="60" t="s">
        <v>193</v>
      </c>
      <c r="F42" s="66">
        <v>8559.4736</v>
      </c>
    </row>
    <row r="43" spans="1:6" ht="12.75">
      <c r="A43" s="15">
        <f t="shared" si="0"/>
        <v>32</v>
      </c>
      <c r="B43" s="65" t="s">
        <v>634</v>
      </c>
      <c r="C43" s="60" t="s">
        <v>262</v>
      </c>
      <c r="D43" s="60" t="s">
        <v>786</v>
      </c>
      <c r="E43" s="60" t="s">
        <v>193</v>
      </c>
      <c r="F43" s="66">
        <v>310.8</v>
      </c>
    </row>
    <row r="44" spans="1:6" ht="25.5">
      <c r="A44" s="15">
        <f t="shared" si="0"/>
        <v>33</v>
      </c>
      <c r="B44" s="65" t="s">
        <v>635</v>
      </c>
      <c r="C44" s="60" t="s">
        <v>262</v>
      </c>
      <c r="D44" s="60" t="s">
        <v>557</v>
      </c>
      <c r="E44" s="60" t="s">
        <v>193</v>
      </c>
      <c r="F44" s="66">
        <v>310.8</v>
      </c>
    </row>
    <row r="45" spans="1:6" ht="12.75">
      <c r="A45" s="15">
        <f t="shared" si="0"/>
        <v>34</v>
      </c>
      <c r="B45" s="65" t="s">
        <v>209</v>
      </c>
      <c r="C45" s="60" t="s">
        <v>262</v>
      </c>
      <c r="D45" s="60" t="s">
        <v>557</v>
      </c>
      <c r="E45" s="60" t="s">
        <v>617</v>
      </c>
      <c r="F45" s="66">
        <v>310.8</v>
      </c>
    </row>
    <row r="46" spans="1:6" ht="38.25">
      <c r="A46" s="15">
        <f t="shared" si="0"/>
        <v>35</v>
      </c>
      <c r="B46" s="65" t="s">
        <v>708</v>
      </c>
      <c r="C46" s="60" t="s">
        <v>262</v>
      </c>
      <c r="D46" s="60" t="s">
        <v>755</v>
      </c>
      <c r="E46" s="60" t="s">
        <v>193</v>
      </c>
      <c r="F46" s="66">
        <v>222.5</v>
      </c>
    </row>
    <row r="47" spans="1:6" ht="12.75">
      <c r="A47" s="15">
        <f t="shared" si="0"/>
        <v>36</v>
      </c>
      <c r="B47" s="65" t="s">
        <v>758</v>
      </c>
      <c r="C47" s="60" t="s">
        <v>262</v>
      </c>
      <c r="D47" s="60" t="s">
        <v>619</v>
      </c>
      <c r="E47" s="60" t="s">
        <v>193</v>
      </c>
      <c r="F47" s="66">
        <v>222.5</v>
      </c>
    </row>
    <row r="48" spans="1:6" ht="12.75">
      <c r="A48" s="15">
        <f t="shared" si="0"/>
        <v>37</v>
      </c>
      <c r="B48" s="65" t="s">
        <v>209</v>
      </c>
      <c r="C48" s="60" t="s">
        <v>262</v>
      </c>
      <c r="D48" s="60" t="s">
        <v>619</v>
      </c>
      <c r="E48" s="60" t="s">
        <v>617</v>
      </c>
      <c r="F48" s="66">
        <v>222.5</v>
      </c>
    </row>
    <row r="49" spans="1:6" ht="25.5">
      <c r="A49" s="15">
        <f t="shared" si="0"/>
        <v>38</v>
      </c>
      <c r="B49" s="65" t="s">
        <v>212</v>
      </c>
      <c r="C49" s="60" t="s">
        <v>262</v>
      </c>
      <c r="D49" s="60" t="s">
        <v>341</v>
      </c>
      <c r="E49" s="60" t="s">
        <v>193</v>
      </c>
      <c r="F49" s="66">
        <v>2098.3263</v>
      </c>
    </row>
    <row r="50" spans="1:6" ht="25.5">
      <c r="A50" s="15">
        <f t="shared" si="0"/>
        <v>39</v>
      </c>
      <c r="B50" s="65" t="s">
        <v>213</v>
      </c>
      <c r="C50" s="60" t="s">
        <v>262</v>
      </c>
      <c r="D50" s="60" t="s">
        <v>342</v>
      </c>
      <c r="E50" s="60" t="s">
        <v>193</v>
      </c>
      <c r="F50" s="66">
        <v>1998.3263</v>
      </c>
    </row>
    <row r="51" spans="1:6" ht="12.75">
      <c r="A51" s="15">
        <f t="shared" si="0"/>
        <v>40</v>
      </c>
      <c r="B51" s="65" t="s">
        <v>209</v>
      </c>
      <c r="C51" s="60" t="s">
        <v>262</v>
      </c>
      <c r="D51" s="60" t="s">
        <v>342</v>
      </c>
      <c r="E51" s="60" t="s">
        <v>617</v>
      </c>
      <c r="F51" s="66">
        <v>1998.3263</v>
      </c>
    </row>
    <row r="52" spans="1:6" ht="38.25">
      <c r="A52" s="15">
        <f t="shared" si="0"/>
        <v>41</v>
      </c>
      <c r="B52" s="65" t="s">
        <v>214</v>
      </c>
      <c r="C52" s="60" t="s">
        <v>262</v>
      </c>
      <c r="D52" s="60" t="s">
        <v>711</v>
      </c>
      <c r="E52" s="60" t="s">
        <v>193</v>
      </c>
      <c r="F52" s="66">
        <v>100</v>
      </c>
    </row>
    <row r="53" spans="1:6" ht="12.75">
      <c r="A53" s="15">
        <f t="shared" si="0"/>
        <v>42</v>
      </c>
      <c r="B53" s="65" t="s">
        <v>215</v>
      </c>
      <c r="C53" s="60" t="s">
        <v>262</v>
      </c>
      <c r="D53" s="60" t="s">
        <v>711</v>
      </c>
      <c r="E53" s="60" t="s">
        <v>580</v>
      </c>
      <c r="F53" s="66">
        <v>100</v>
      </c>
    </row>
    <row r="54" spans="1:6" ht="12.75">
      <c r="A54" s="15">
        <f t="shared" si="0"/>
        <v>43</v>
      </c>
      <c r="B54" s="65" t="s">
        <v>216</v>
      </c>
      <c r="C54" s="60" t="s">
        <v>262</v>
      </c>
      <c r="D54" s="60" t="s">
        <v>713</v>
      </c>
      <c r="E54" s="60" t="s">
        <v>193</v>
      </c>
      <c r="F54" s="66">
        <v>4474.8883</v>
      </c>
    </row>
    <row r="55" spans="1:6" ht="12.75">
      <c r="A55" s="15">
        <f t="shared" si="0"/>
        <v>44</v>
      </c>
      <c r="B55" s="65" t="s">
        <v>195</v>
      </c>
      <c r="C55" s="60" t="s">
        <v>262</v>
      </c>
      <c r="D55" s="60" t="s">
        <v>712</v>
      </c>
      <c r="E55" s="60" t="s">
        <v>193</v>
      </c>
      <c r="F55" s="66">
        <v>4474.8883</v>
      </c>
    </row>
    <row r="56" spans="1:6" ht="12.75">
      <c r="A56" s="15">
        <f t="shared" si="0"/>
        <v>45</v>
      </c>
      <c r="B56" s="65" t="s">
        <v>805</v>
      </c>
      <c r="C56" s="60" t="s">
        <v>262</v>
      </c>
      <c r="D56" s="60" t="s">
        <v>712</v>
      </c>
      <c r="E56" s="60" t="s">
        <v>723</v>
      </c>
      <c r="F56" s="66">
        <v>4474.8883</v>
      </c>
    </row>
    <row r="57" spans="1:6" ht="12.75">
      <c r="A57" s="15">
        <f t="shared" si="0"/>
        <v>46</v>
      </c>
      <c r="B57" s="65" t="s">
        <v>631</v>
      </c>
      <c r="C57" s="60" t="s">
        <v>262</v>
      </c>
      <c r="D57" s="60" t="s">
        <v>770</v>
      </c>
      <c r="E57" s="60" t="s">
        <v>193</v>
      </c>
      <c r="F57" s="66">
        <v>266.7</v>
      </c>
    </row>
    <row r="58" spans="1:6" ht="38.25">
      <c r="A58" s="15">
        <f t="shared" si="0"/>
        <v>47</v>
      </c>
      <c r="B58" s="65" t="s">
        <v>217</v>
      </c>
      <c r="C58" s="60" t="s">
        <v>262</v>
      </c>
      <c r="D58" s="60" t="s">
        <v>790</v>
      </c>
      <c r="E58" s="60" t="s">
        <v>193</v>
      </c>
      <c r="F58" s="66">
        <v>192</v>
      </c>
    </row>
    <row r="59" spans="1:6" ht="12.75">
      <c r="A59" s="15">
        <f t="shared" si="0"/>
        <v>48</v>
      </c>
      <c r="B59" s="65" t="s">
        <v>209</v>
      </c>
      <c r="C59" s="60" t="s">
        <v>262</v>
      </c>
      <c r="D59" s="60" t="s">
        <v>790</v>
      </c>
      <c r="E59" s="60" t="s">
        <v>617</v>
      </c>
      <c r="F59" s="66">
        <v>192</v>
      </c>
    </row>
    <row r="60" spans="1:6" ht="51">
      <c r="A60" s="15">
        <f t="shared" si="0"/>
        <v>49</v>
      </c>
      <c r="B60" s="65" t="s">
        <v>318</v>
      </c>
      <c r="C60" s="60" t="s">
        <v>262</v>
      </c>
      <c r="D60" s="60" t="s">
        <v>319</v>
      </c>
      <c r="E60" s="60" t="s">
        <v>193</v>
      </c>
      <c r="F60" s="66">
        <v>0.1</v>
      </c>
    </row>
    <row r="61" spans="1:6" ht="12.75">
      <c r="A61" s="15">
        <f t="shared" si="0"/>
        <v>50</v>
      </c>
      <c r="B61" s="65" t="s">
        <v>209</v>
      </c>
      <c r="C61" s="60" t="s">
        <v>262</v>
      </c>
      <c r="D61" s="60" t="s">
        <v>319</v>
      </c>
      <c r="E61" s="60" t="s">
        <v>617</v>
      </c>
      <c r="F61" s="66">
        <v>0.1</v>
      </c>
    </row>
    <row r="62" spans="1:6" ht="25.5">
      <c r="A62" s="15">
        <f t="shared" si="0"/>
        <v>51</v>
      </c>
      <c r="B62" s="65" t="s">
        <v>56</v>
      </c>
      <c r="C62" s="60" t="s">
        <v>262</v>
      </c>
      <c r="D62" s="60" t="s">
        <v>57</v>
      </c>
      <c r="E62" s="60" t="s">
        <v>193</v>
      </c>
      <c r="F62" s="66">
        <v>74.6</v>
      </c>
    </row>
    <row r="63" spans="1:6" ht="12.75">
      <c r="A63" s="15">
        <f t="shared" si="0"/>
        <v>52</v>
      </c>
      <c r="B63" s="65" t="s">
        <v>209</v>
      </c>
      <c r="C63" s="60" t="s">
        <v>262</v>
      </c>
      <c r="D63" s="60" t="s">
        <v>57</v>
      </c>
      <c r="E63" s="60" t="s">
        <v>617</v>
      </c>
      <c r="F63" s="66">
        <v>74.6</v>
      </c>
    </row>
    <row r="64" spans="1:6" ht="12.75">
      <c r="A64" s="15">
        <f t="shared" si="0"/>
        <v>53</v>
      </c>
      <c r="B64" s="65" t="s">
        <v>636</v>
      </c>
      <c r="C64" s="60" t="s">
        <v>262</v>
      </c>
      <c r="D64" s="60" t="s">
        <v>189</v>
      </c>
      <c r="E64" s="60" t="s">
        <v>193</v>
      </c>
      <c r="F64" s="66">
        <v>1186.259</v>
      </c>
    </row>
    <row r="65" spans="1:6" ht="25.5">
      <c r="A65" s="15">
        <f t="shared" si="0"/>
        <v>54</v>
      </c>
      <c r="B65" s="65" t="s">
        <v>117</v>
      </c>
      <c r="C65" s="60" t="s">
        <v>262</v>
      </c>
      <c r="D65" s="60" t="s">
        <v>205</v>
      </c>
      <c r="E65" s="60" t="s">
        <v>193</v>
      </c>
      <c r="F65" s="66">
        <v>1186.259</v>
      </c>
    </row>
    <row r="66" spans="1:6" ht="12.75">
      <c r="A66" s="15">
        <f t="shared" si="0"/>
        <v>55</v>
      </c>
      <c r="B66" s="65" t="s">
        <v>218</v>
      </c>
      <c r="C66" s="60" t="s">
        <v>262</v>
      </c>
      <c r="D66" s="60" t="s">
        <v>205</v>
      </c>
      <c r="E66" s="60" t="s">
        <v>260</v>
      </c>
      <c r="F66" s="66">
        <v>1186.259</v>
      </c>
    </row>
    <row r="67" spans="1:6" s="56" customFormat="1" ht="25.5">
      <c r="A67" s="64">
        <f t="shared" si="0"/>
        <v>56</v>
      </c>
      <c r="B67" s="70" t="s">
        <v>637</v>
      </c>
      <c r="C67" s="71" t="s">
        <v>583</v>
      </c>
      <c r="D67" s="71" t="s">
        <v>279</v>
      </c>
      <c r="E67" s="71" t="s">
        <v>193</v>
      </c>
      <c r="F67" s="68">
        <v>889.841</v>
      </c>
    </row>
    <row r="68" spans="1:6" ht="12.75">
      <c r="A68" s="15">
        <f t="shared" si="0"/>
        <v>57</v>
      </c>
      <c r="B68" s="65" t="s">
        <v>638</v>
      </c>
      <c r="C68" s="60" t="s">
        <v>584</v>
      </c>
      <c r="D68" s="60" t="s">
        <v>279</v>
      </c>
      <c r="E68" s="60" t="s">
        <v>193</v>
      </c>
      <c r="F68" s="66">
        <v>310</v>
      </c>
    </row>
    <row r="69" spans="1:6" ht="12.75">
      <c r="A69" s="15">
        <f t="shared" si="0"/>
        <v>58</v>
      </c>
      <c r="B69" s="65" t="s">
        <v>636</v>
      </c>
      <c r="C69" s="60" t="s">
        <v>584</v>
      </c>
      <c r="D69" s="60" t="s">
        <v>189</v>
      </c>
      <c r="E69" s="60" t="s">
        <v>193</v>
      </c>
      <c r="F69" s="66">
        <v>310</v>
      </c>
    </row>
    <row r="70" spans="1:6" ht="38.25">
      <c r="A70" s="15">
        <f t="shared" si="0"/>
        <v>59</v>
      </c>
      <c r="B70" s="65" t="s">
        <v>118</v>
      </c>
      <c r="C70" s="60" t="s">
        <v>584</v>
      </c>
      <c r="D70" s="60" t="s">
        <v>201</v>
      </c>
      <c r="E70" s="60" t="s">
        <v>193</v>
      </c>
      <c r="F70" s="66">
        <v>310</v>
      </c>
    </row>
    <row r="71" spans="1:6" ht="12.75">
      <c r="A71" s="15">
        <f t="shared" si="0"/>
        <v>60</v>
      </c>
      <c r="B71" s="65" t="s">
        <v>218</v>
      </c>
      <c r="C71" s="60" t="s">
        <v>584</v>
      </c>
      <c r="D71" s="60" t="s">
        <v>201</v>
      </c>
      <c r="E71" s="60" t="s">
        <v>260</v>
      </c>
      <c r="F71" s="66">
        <v>310</v>
      </c>
    </row>
    <row r="72" spans="1:6" ht="25.5">
      <c r="A72" s="15">
        <f t="shared" si="0"/>
        <v>61</v>
      </c>
      <c r="B72" s="65" t="s">
        <v>176</v>
      </c>
      <c r="C72" s="60" t="s">
        <v>585</v>
      </c>
      <c r="D72" s="60" t="s">
        <v>279</v>
      </c>
      <c r="E72" s="60" t="s">
        <v>193</v>
      </c>
      <c r="F72" s="66">
        <v>579.841</v>
      </c>
    </row>
    <row r="73" spans="1:6" ht="25.5">
      <c r="A73" s="15">
        <f t="shared" si="0"/>
        <v>62</v>
      </c>
      <c r="B73" s="65" t="s">
        <v>177</v>
      </c>
      <c r="C73" s="60" t="s">
        <v>585</v>
      </c>
      <c r="D73" s="60" t="s">
        <v>771</v>
      </c>
      <c r="E73" s="60" t="s">
        <v>193</v>
      </c>
      <c r="F73" s="66">
        <v>579.841</v>
      </c>
    </row>
    <row r="74" spans="1:6" ht="25.5">
      <c r="A74" s="15">
        <f t="shared" si="0"/>
        <v>63</v>
      </c>
      <c r="B74" s="65" t="s">
        <v>772</v>
      </c>
      <c r="C74" s="60" t="s">
        <v>585</v>
      </c>
      <c r="D74" s="60" t="s">
        <v>586</v>
      </c>
      <c r="E74" s="60" t="s">
        <v>193</v>
      </c>
      <c r="F74" s="66">
        <v>579.841</v>
      </c>
    </row>
    <row r="75" spans="1:6" ht="12.75">
      <c r="A75" s="15">
        <f t="shared" si="0"/>
        <v>64</v>
      </c>
      <c r="B75" s="65" t="s">
        <v>209</v>
      </c>
      <c r="C75" s="60" t="s">
        <v>585</v>
      </c>
      <c r="D75" s="60" t="s">
        <v>586</v>
      </c>
      <c r="E75" s="60" t="s">
        <v>617</v>
      </c>
      <c r="F75" s="66">
        <v>579.841</v>
      </c>
    </row>
    <row r="76" spans="1:6" s="56" customFormat="1" ht="12.75">
      <c r="A76" s="64">
        <f t="shared" si="0"/>
        <v>65</v>
      </c>
      <c r="B76" s="70" t="s">
        <v>178</v>
      </c>
      <c r="C76" s="71" t="s">
        <v>587</v>
      </c>
      <c r="D76" s="71" t="s">
        <v>279</v>
      </c>
      <c r="E76" s="71" t="s">
        <v>193</v>
      </c>
      <c r="F76" s="68">
        <v>17861.243</v>
      </c>
    </row>
    <row r="77" spans="1:6" ht="12.75">
      <c r="A77" s="15">
        <f t="shared" si="0"/>
        <v>66</v>
      </c>
      <c r="B77" s="65" t="s">
        <v>179</v>
      </c>
      <c r="C77" s="60" t="s">
        <v>588</v>
      </c>
      <c r="D77" s="60" t="s">
        <v>279</v>
      </c>
      <c r="E77" s="60" t="s">
        <v>193</v>
      </c>
      <c r="F77" s="66">
        <v>430</v>
      </c>
    </row>
    <row r="78" spans="1:6" ht="12.75">
      <c r="A78" s="15">
        <f aca="true" t="shared" si="1" ref="A78:A141">1+A77</f>
        <v>67</v>
      </c>
      <c r="B78" s="65" t="s">
        <v>636</v>
      </c>
      <c r="C78" s="60" t="s">
        <v>588</v>
      </c>
      <c r="D78" s="60" t="s">
        <v>189</v>
      </c>
      <c r="E78" s="60" t="s">
        <v>193</v>
      </c>
      <c r="F78" s="66">
        <v>430</v>
      </c>
    </row>
    <row r="79" spans="1:6" ht="38.25">
      <c r="A79" s="15">
        <f t="shared" si="1"/>
        <v>68</v>
      </c>
      <c r="B79" s="65" t="s">
        <v>180</v>
      </c>
      <c r="C79" s="60" t="s">
        <v>588</v>
      </c>
      <c r="D79" s="60" t="s">
        <v>197</v>
      </c>
      <c r="E79" s="60" t="s">
        <v>193</v>
      </c>
      <c r="F79" s="66">
        <v>330</v>
      </c>
    </row>
    <row r="80" spans="1:6" ht="12.75">
      <c r="A80" s="15">
        <f t="shared" si="1"/>
        <v>69</v>
      </c>
      <c r="B80" s="65" t="s">
        <v>218</v>
      </c>
      <c r="C80" s="60" t="s">
        <v>588</v>
      </c>
      <c r="D80" s="60" t="s">
        <v>197</v>
      </c>
      <c r="E80" s="60" t="s">
        <v>260</v>
      </c>
      <c r="F80" s="66">
        <v>330</v>
      </c>
    </row>
    <row r="81" spans="1:6" ht="38.25">
      <c r="A81" s="15">
        <f t="shared" si="1"/>
        <v>70</v>
      </c>
      <c r="B81" s="65" t="s">
        <v>181</v>
      </c>
      <c r="C81" s="60" t="s">
        <v>588</v>
      </c>
      <c r="D81" s="60" t="s">
        <v>200</v>
      </c>
      <c r="E81" s="60" t="s">
        <v>193</v>
      </c>
      <c r="F81" s="66">
        <v>100</v>
      </c>
    </row>
    <row r="82" spans="1:6" ht="12.75">
      <c r="A82" s="15">
        <f t="shared" si="1"/>
        <v>71</v>
      </c>
      <c r="B82" s="65" t="s">
        <v>218</v>
      </c>
      <c r="C82" s="60" t="s">
        <v>588</v>
      </c>
      <c r="D82" s="60" t="s">
        <v>200</v>
      </c>
      <c r="E82" s="60" t="s">
        <v>260</v>
      </c>
      <c r="F82" s="66">
        <v>100</v>
      </c>
    </row>
    <row r="83" spans="1:6" ht="12.75">
      <c r="A83" s="15">
        <f t="shared" si="1"/>
        <v>72</v>
      </c>
      <c r="B83" s="65" t="s">
        <v>182</v>
      </c>
      <c r="C83" s="60" t="s">
        <v>792</v>
      </c>
      <c r="D83" s="60" t="s">
        <v>279</v>
      </c>
      <c r="E83" s="60" t="s">
        <v>193</v>
      </c>
      <c r="F83" s="66">
        <v>197.4</v>
      </c>
    </row>
    <row r="84" spans="1:6" ht="12.75">
      <c r="A84" s="15">
        <f t="shared" si="1"/>
        <v>73</v>
      </c>
      <c r="B84" s="65" t="s">
        <v>636</v>
      </c>
      <c r="C84" s="60" t="s">
        <v>792</v>
      </c>
      <c r="D84" s="60" t="s">
        <v>189</v>
      </c>
      <c r="E84" s="60" t="s">
        <v>193</v>
      </c>
      <c r="F84" s="66">
        <v>197.4</v>
      </c>
    </row>
    <row r="85" spans="1:6" ht="38.25">
      <c r="A85" s="15">
        <f t="shared" si="1"/>
        <v>74</v>
      </c>
      <c r="B85" s="65" t="s">
        <v>320</v>
      </c>
      <c r="C85" s="60" t="s">
        <v>792</v>
      </c>
      <c r="D85" s="60" t="s">
        <v>321</v>
      </c>
      <c r="E85" s="60" t="s">
        <v>193</v>
      </c>
      <c r="F85" s="66">
        <v>197.4</v>
      </c>
    </row>
    <row r="86" spans="1:6" ht="12.75">
      <c r="A86" s="15">
        <f t="shared" si="1"/>
        <v>75</v>
      </c>
      <c r="B86" s="65" t="s">
        <v>218</v>
      </c>
      <c r="C86" s="60" t="s">
        <v>792</v>
      </c>
      <c r="D86" s="60" t="s">
        <v>321</v>
      </c>
      <c r="E86" s="60" t="s">
        <v>260</v>
      </c>
      <c r="F86" s="66">
        <v>197.4</v>
      </c>
    </row>
    <row r="87" spans="1:6" ht="12.75">
      <c r="A87" s="15">
        <f t="shared" si="1"/>
        <v>76</v>
      </c>
      <c r="B87" s="65" t="s">
        <v>58</v>
      </c>
      <c r="C87" s="60" t="s">
        <v>59</v>
      </c>
      <c r="D87" s="60" t="s">
        <v>279</v>
      </c>
      <c r="E87" s="60" t="s">
        <v>193</v>
      </c>
      <c r="F87" s="66">
        <v>877</v>
      </c>
    </row>
    <row r="88" spans="1:6" ht="12.75">
      <c r="A88" s="15">
        <f t="shared" si="1"/>
        <v>77</v>
      </c>
      <c r="B88" s="65" t="s">
        <v>636</v>
      </c>
      <c r="C88" s="60" t="s">
        <v>59</v>
      </c>
      <c r="D88" s="60" t="s">
        <v>189</v>
      </c>
      <c r="E88" s="60" t="s">
        <v>193</v>
      </c>
      <c r="F88" s="66">
        <v>877</v>
      </c>
    </row>
    <row r="89" spans="1:6" ht="38.25">
      <c r="A89" s="15">
        <f t="shared" si="1"/>
        <v>78</v>
      </c>
      <c r="B89" s="65" t="s">
        <v>320</v>
      </c>
      <c r="C89" s="60" t="s">
        <v>59</v>
      </c>
      <c r="D89" s="60" t="s">
        <v>321</v>
      </c>
      <c r="E89" s="60" t="s">
        <v>193</v>
      </c>
      <c r="F89" s="66">
        <v>877</v>
      </c>
    </row>
    <row r="90" spans="1:6" ht="12.75">
      <c r="A90" s="15">
        <f t="shared" si="1"/>
        <v>79</v>
      </c>
      <c r="B90" s="65" t="s">
        <v>218</v>
      </c>
      <c r="C90" s="60" t="s">
        <v>59</v>
      </c>
      <c r="D90" s="60" t="s">
        <v>321</v>
      </c>
      <c r="E90" s="60" t="s">
        <v>260</v>
      </c>
      <c r="F90" s="66">
        <v>877</v>
      </c>
    </row>
    <row r="91" spans="1:6" ht="12.75">
      <c r="A91" s="15">
        <f t="shared" si="1"/>
        <v>80</v>
      </c>
      <c r="B91" s="65" t="s">
        <v>364</v>
      </c>
      <c r="C91" s="60" t="s">
        <v>568</v>
      </c>
      <c r="D91" s="60" t="s">
        <v>279</v>
      </c>
      <c r="E91" s="60" t="s">
        <v>193</v>
      </c>
      <c r="F91" s="66">
        <v>266.7</v>
      </c>
    </row>
    <row r="92" spans="1:6" ht="12.75">
      <c r="A92" s="15">
        <f t="shared" si="1"/>
        <v>81</v>
      </c>
      <c r="B92" s="65" t="s">
        <v>365</v>
      </c>
      <c r="C92" s="60" t="s">
        <v>568</v>
      </c>
      <c r="D92" s="60" t="s">
        <v>570</v>
      </c>
      <c r="E92" s="60" t="s">
        <v>193</v>
      </c>
      <c r="F92" s="66">
        <v>48.7</v>
      </c>
    </row>
    <row r="93" spans="1:6" ht="38.25">
      <c r="A93" s="15">
        <f t="shared" si="1"/>
        <v>82</v>
      </c>
      <c r="B93" s="65" t="s">
        <v>219</v>
      </c>
      <c r="C93" s="60" t="s">
        <v>568</v>
      </c>
      <c r="D93" s="60" t="s">
        <v>608</v>
      </c>
      <c r="E93" s="60" t="s">
        <v>193</v>
      </c>
      <c r="F93" s="66">
        <v>48.7</v>
      </c>
    </row>
    <row r="94" spans="1:6" ht="12.75">
      <c r="A94" s="15">
        <f t="shared" si="1"/>
        <v>83</v>
      </c>
      <c r="B94" s="65" t="s">
        <v>209</v>
      </c>
      <c r="C94" s="60" t="s">
        <v>568</v>
      </c>
      <c r="D94" s="60" t="s">
        <v>608</v>
      </c>
      <c r="E94" s="60" t="s">
        <v>617</v>
      </c>
      <c r="F94" s="66">
        <v>48.7</v>
      </c>
    </row>
    <row r="95" spans="1:6" ht="12.75">
      <c r="A95" s="15">
        <f t="shared" si="1"/>
        <v>84</v>
      </c>
      <c r="B95" s="65" t="s">
        <v>636</v>
      </c>
      <c r="C95" s="60" t="s">
        <v>568</v>
      </c>
      <c r="D95" s="60" t="s">
        <v>189</v>
      </c>
      <c r="E95" s="60" t="s">
        <v>193</v>
      </c>
      <c r="F95" s="66">
        <v>218</v>
      </c>
    </row>
    <row r="96" spans="1:6" ht="25.5">
      <c r="A96" s="15">
        <f t="shared" si="1"/>
        <v>85</v>
      </c>
      <c r="B96" s="65" t="s">
        <v>402</v>
      </c>
      <c r="C96" s="60" t="s">
        <v>568</v>
      </c>
      <c r="D96" s="60" t="s">
        <v>343</v>
      </c>
      <c r="E96" s="60" t="s">
        <v>193</v>
      </c>
      <c r="F96" s="66">
        <v>218</v>
      </c>
    </row>
    <row r="97" spans="1:6" ht="12.75">
      <c r="A97" s="15">
        <f t="shared" si="1"/>
        <v>86</v>
      </c>
      <c r="B97" s="65" t="s">
        <v>218</v>
      </c>
      <c r="C97" s="60" t="s">
        <v>568</v>
      </c>
      <c r="D97" s="60" t="s">
        <v>343</v>
      </c>
      <c r="E97" s="60" t="s">
        <v>260</v>
      </c>
      <c r="F97" s="66">
        <v>218</v>
      </c>
    </row>
    <row r="98" spans="1:6" ht="12.75">
      <c r="A98" s="15">
        <f t="shared" si="1"/>
        <v>87</v>
      </c>
      <c r="B98" s="65" t="s">
        <v>366</v>
      </c>
      <c r="C98" s="60" t="s">
        <v>589</v>
      </c>
      <c r="D98" s="60" t="s">
        <v>279</v>
      </c>
      <c r="E98" s="60" t="s">
        <v>193</v>
      </c>
      <c r="F98" s="66">
        <v>16090.143</v>
      </c>
    </row>
    <row r="99" spans="1:6" ht="12.75">
      <c r="A99" s="15">
        <f t="shared" si="1"/>
        <v>88</v>
      </c>
      <c r="B99" s="65" t="s">
        <v>631</v>
      </c>
      <c r="C99" s="60" t="s">
        <v>589</v>
      </c>
      <c r="D99" s="60" t="s">
        <v>770</v>
      </c>
      <c r="E99" s="60" t="s">
        <v>193</v>
      </c>
      <c r="F99" s="66">
        <v>2091.193</v>
      </c>
    </row>
    <row r="100" spans="1:6" ht="51">
      <c r="A100" s="15">
        <f t="shared" si="1"/>
        <v>89</v>
      </c>
      <c r="B100" s="65" t="s">
        <v>687</v>
      </c>
      <c r="C100" s="60" t="s">
        <v>589</v>
      </c>
      <c r="D100" s="60" t="s">
        <v>243</v>
      </c>
      <c r="E100" s="60" t="s">
        <v>193</v>
      </c>
      <c r="F100" s="66">
        <v>2091.193</v>
      </c>
    </row>
    <row r="101" spans="1:6" ht="12.75">
      <c r="A101" s="15">
        <f t="shared" si="1"/>
        <v>90</v>
      </c>
      <c r="B101" s="65" t="s">
        <v>209</v>
      </c>
      <c r="C101" s="60" t="s">
        <v>589</v>
      </c>
      <c r="D101" s="60" t="s">
        <v>243</v>
      </c>
      <c r="E101" s="60" t="s">
        <v>617</v>
      </c>
      <c r="F101" s="66">
        <v>2091.193</v>
      </c>
    </row>
    <row r="102" spans="1:6" ht="12.75">
      <c r="A102" s="15">
        <f t="shared" si="1"/>
        <v>91</v>
      </c>
      <c r="B102" s="65" t="s">
        <v>365</v>
      </c>
      <c r="C102" s="60" t="s">
        <v>589</v>
      </c>
      <c r="D102" s="60" t="s">
        <v>570</v>
      </c>
      <c r="E102" s="60" t="s">
        <v>193</v>
      </c>
      <c r="F102" s="66">
        <v>7653.3</v>
      </c>
    </row>
    <row r="103" spans="1:6" ht="51">
      <c r="A103" s="15">
        <f t="shared" si="1"/>
        <v>92</v>
      </c>
      <c r="B103" s="65" t="s">
        <v>220</v>
      </c>
      <c r="C103" s="60" t="s">
        <v>589</v>
      </c>
      <c r="D103" s="60" t="s">
        <v>571</v>
      </c>
      <c r="E103" s="60" t="s">
        <v>193</v>
      </c>
      <c r="F103" s="66">
        <v>7653.3</v>
      </c>
    </row>
    <row r="104" spans="1:6" ht="12.75">
      <c r="A104" s="15">
        <f t="shared" si="1"/>
        <v>93</v>
      </c>
      <c r="B104" s="65" t="s">
        <v>209</v>
      </c>
      <c r="C104" s="60" t="s">
        <v>589</v>
      </c>
      <c r="D104" s="60" t="s">
        <v>571</v>
      </c>
      <c r="E104" s="60" t="s">
        <v>617</v>
      </c>
      <c r="F104" s="66">
        <v>7653.3</v>
      </c>
    </row>
    <row r="105" spans="1:6" ht="12.75">
      <c r="A105" s="15">
        <f t="shared" si="1"/>
        <v>94</v>
      </c>
      <c r="B105" s="65" t="s">
        <v>636</v>
      </c>
      <c r="C105" s="60" t="s">
        <v>589</v>
      </c>
      <c r="D105" s="60" t="s">
        <v>189</v>
      </c>
      <c r="E105" s="60" t="s">
        <v>193</v>
      </c>
      <c r="F105" s="66">
        <v>6345.65</v>
      </c>
    </row>
    <row r="106" spans="1:6" ht="38.25">
      <c r="A106" s="15">
        <f t="shared" si="1"/>
        <v>95</v>
      </c>
      <c r="B106" s="65" t="s">
        <v>183</v>
      </c>
      <c r="C106" s="60" t="s">
        <v>589</v>
      </c>
      <c r="D106" s="60" t="s">
        <v>198</v>
      </c>
      <c r="E106" s="60" t="s">
        <v>193</v>
      </c>
      <c r="F106" s="66">
        <v>660</v>
      </c>
    </row>
    <row r="107" spans="1:6" ht="12.75">
      <c r="A107" s="15">
        <f t="shared" si="1"/>
        <v>96</v>
      </c>
      <c r="B107" s="65" t="s">
        <v>218</v>
      </c>
      <c r="C107" s="60" t="s">
        <v>589</v>
      </c>
      <c r="D107" s="60" t="s">
        <v>198</v>
      </c>
      <c r="E107" s="60" t="s">
        <v>260</v>
      </c>
      <c r="F107" s="66">
        <v>660</v>
      </c>
    </row>
    <row r="108" spans="1:6" ht="25.5">
      <c r="A108" s="15">
        <f t="shared" si="1"/>
        <v>97</v>
      </c>
      <c r="B108" s="65" t="s">
        <v>184</v>
      </c>
      <c r="C108" s="60" t="s">
        <v>589</v>
      </c>
      <c r="D108" s="60" t="s">
        <v>199</v>
      </c>
      <c r="E108" s="60" t="s">
        <v>193</v>
      </c>
      <c r="F108" s="66">
        <v>120</v>
      </c>
    </row>
    <row r="109" spans="1:6" ht="12.75">
      <c r="A109" s="15">
        <f t="shared" si="1"/>
        <v>98</v>
      </c>
      <c r="B109" s="65" t="s">
        <v>218</v>
      </c>
      <c r="C109" s="60" t="s">
        <v>589</v>
      </c>
      <c r="D109" s="60" t="s">
        <v>199</v>
      </c>
      <c r="E109" s="60" t="s">
        <v>260</v>
      </c>
      <c r="F109" s="66">
        <v>120</v>
      </c>
    </row>
    <row r="110" spans="1:6" ht="25.5">
      <c r="A110" s="15">
        <f t="shared" si="1"/>
        <v>99</v>
      </c>
      <c r="B110" s="65" t="s">
        <v>322</v>
      </c>
      <c r="C110" s="60" t="s">
        <v>589</v>
      </c>
      <c r="D110" s="60" t="s">
        <v>323</v>
      </c>
      <c r="E110" s="60" t="s">
        <v>193</v>
      </c>
      <c r="F110" s="66">
        <v>5565.65</v>
      </c>
    </row>
    <row r="111" spans="1:6" ht="12.75">
      <c r="A111" s="15">
        <f t="shared" si="1"/>
        <v>100</v>
      </c>
      <c r="B111" s="65" t="s">
        <v>218</v>
      </c>
      <c r="C111" s="60" t="s">
        <v>589</v>
      </c>
      <c r="D111" s="60" t="s">
        <v>323</v>
      </c>
      <c r="E111" s="60" t="s">
        <v>260</v>
      </c>
      <c r="F111" s="66">
        <v>5565.65</v>
      </c>
    </row>
    <row r="112" spans="1:6" s="56" customFormat="1" ht="12.75">
      <c r="A112" s="64">
        <f t="shared" si="1"/>
        <v>101</v>
      </c>
      <c r="B112" s="70" t="s">
        <v>185</v>
      </c>
      <c r="C112" s="71" t="s">
        <v>710</v>
      </c>
      <c r="D112" s="71" t="s">
        <v>279</v>
      </c>
      <c r="E112" s="71" t="s">
        <v>193</v>
      </c>
      <c r="F112" s="68">
        <v>13755.47</v>
      </c>
    </row>
    <row r="113" spans="1:6" ht="12.75">
      <c r="A113" s="15">
        <f t="shared" si="1"/>
        <v>102</v>
      </c>
      <c r="B113" s="65" t="s">
        <v>186</v>
      </c>
      <c r="C113" s="60" t="s">
        <v>714</v>
      </c>
      <c r="D113" s="60" t="s">
        <v>279</v>
      </c>
      <c r="E113" s="60" t="s">
        <v>193</v>
      </c>
      <c r="F113" s="66">
        <v>10200.55</v>
      </c>
    </row>
    <row r="114" spans="1:6" ht="12.75">
      <c r="A114" s="15">
        <f t="shared" si="1"/>
        <v>103</v>
      </c>
      <c r="B114" s="65" t="s">
        <v>365</v>
      </c>
      <c r="C114" s="60" t="s">
        <v>714</v>
      </c>
      <c r="D114" s="60" t="s">
        <v>570</v>
      </c>
      <c r="E114" s="60" t="s">
        <v>193</v>
      </c>
      <c r="F114" s="66">
        <v>10200</v>
      </c>
    </row>
    <row r="115" spans="1:6" ht="51">
      <c r="A115" s="15">
        <f t="shared" si="1"/>
        <v>104</v>
      </c>
      <c r="B115" s="65" t="s">
        <v>62</v>
      </c>
      <c r="C115" s="60" t="s">
        <v>714</v>
      </c>
      <c r="D115" s="60" t="s">
        <v>348</v>
      </c>
      <c r="E115" s="60" t="s">
        <v>193</v>
      </c>
      <c r="F115" s="66">
        <v>10200</v>
      </c>
    </row>
    <row r="116" spans="1:6" ht="12.75">
      <c r="A116" s="15">
        <f t="shared" si="1"/>
        <v>105</v>
      </c>
      <c r="B116" s="65" t="s">
        <v>215</v>
      </c>
      <c r="C116" s="60" t="s">
        <v>714</v>
      </c>
      <c r="D116" s="60" t="s">
        <v>348</v>
      </c>
      <c r="E116" s="60" t="s">
        <v>580</v>
      </c>
      <c r="F116" s="66">
        <v>10200</v>
      </c>
    </row>
    <row r="117" spans="1:6" ht="12.75">
      <c r="A117" s="15">
        <f t="shared" si="1"/>
        <v>106</v>
      </c>
      <c r="B117" s="65" t="s">
        <v>636</v>
      </c>
      <c r="C117" s="60" t="s">
        <v>714</v>
      </c>
      <c r="D117" s="60" t="s">
        <v>189</v>
      </c>
      <c r="E117" s="60" t="s">
        <v>193</v>
      </c>
      <c r="F117" s="66">
        <v>0.55</v>
      </c>
    </row>
    <row r="118" spans="1:6" ht="38.25">
      <c r="A118" s="15">
        <f t="shared" si="1"/>
        <v>107</v>
      </c>
      <c r="B118" s="65" t="s">
        <v>403</v>
      </c>
      <c r="C118" s="60" t="s">
        <v>714</v>
      </c>
      <c r="D118" s="60" t="s">
        <v>86</v>
      </c>
      <c r="E118" s="60" t="s">
        <v>193</v>
      </c>
      <c r="F118" s="66">
        <v>0.55</v>
      </c>
    </row>
    <row r="119" spans="1:6" ht="12.75">
      <c r="A119" s="15">
        <f t="shared" si="1"/>
        <v>108</v>
      </c>
      <c r="B119" s="65" t="s">
        <v>218</v>
      </c>
      <c r="C119" s="60" t="s">
        <v>714</v>
      </c>
      <c r="D119" s="60" t="s">
        <v>86</v>
      </c>
      <c r="E119" s="60" t="s">
        <v>260</v>
      </c>
      <c r="F119" s="66">
        <v>0.55</v>
      </c>
    </row>
    <row r="120" spans="1:6" ht="12.75">
      <c r="A120" s="15">
        <f t="shared" si="1"/>
        <v>109</v>
      </c>
      <c r="B120" s="65" t="s">
        <v>187</v>
      </c>
      <c r="C120" s="60" t="s">
        <v>716</v>
      </c>
      <c r="D120" s="60" t="s">
        <v>279</v>
      </c>
      <c r="E120" s="60" t="s">
        <v>193</v>
      </c>
      <c r="F120" s="66">
        <v>3554.92</v>
      </c>
    </row>
    <row r="121" spans="1:6" ht="12.75">
      <c r="A121" s="15">
        <f t="shared" si="1"/>
        <v>110</v>
      </c>
      <c r="B121" s="65" t="s">
        <v>365</v>
      </c>
      <c r="C121" s="60" t="s">
        <v>716</v>
      </c>
      <c r="D121" s="60" t="s">
        <v>570</v>
      </c>
      <c r="E121" s="60" t="s">
        <v>193</v>
      </c>
      <c r="F121" s="66">
        <v>164.244</v>
      </c>
    </row>
    <row r="122" spans="1:6" ht="38.25">
      <c r="A122" s="15">
        <f t="shared" si="1"/>
        <v>111</v>
      </c>
      <c r="B122" s="65" t="s">
        <v>324</v>
      </c>
      <c r="C122" s="60" t="s">
        <v>716</v>
      </c>
      <c r="D122" s="60" t="s">
        <v>325</v>
      </c>
      <c r="E122" s="60" t="s">
        <v>193</v>
      </c>
      <c r="F122" s="66">
        <v>164.244</v>
      </c>
    </row>
    <row r="123" spans="1:6" ht="12.75">
      <c r="A123" s="15">
        <f t="shared" si="1"/>
        <v>112</v>
      </c>
      <c r="B123" s="65" t="s">
        <v>209</v>
      </c>
      <c r="C123" s="60" t="s">
        <v>716</v>
      </c>
      <c r="D123" s="60" t="s">
        <v>325</v>
      </c>
      <c r="E123" s="60" t="s">
        <v>617</v>
      </c>
      <c r="F123" s="66">
        <v>164.244</v>
      </c>
    </row>
    <row r="124" spans="1:6" ht="12.75">
      <c r="A124" s="15">
        <f t="shared" si="1"/>
        <v>113</v>
      </c>
      <c r="B124" s="65" t="s">
        <v>636</v>
      </c>
      <c r="C124" s="60" t="s">
        <v>716</v>
      </c>
      <c r="D124" s="60" t="s">
        <v>189</v>
      </c>
      <c r="E124" s="60" t="s">
        <v>193</v>
      </c>
      <c r="F124" s="66">
        <v>3390.676</v>
      </c>
    </row>
    <row r="125" spans="1:6" ht="25.5">
      <c r="A125" s="15">
        <f t="shared" si="1"/>
        <v>114</v>
      </c>
      <c r="B125" s="65" t="s">
        <v>404</v>
      </c>
      <c r="C125" s="60" t="s">
        <v>716</v>
      </c>
      <c r="D125" s="60" t="s">
        <v>208</v>
      </c>
      <c r="E125" s="60" t="s">
        <v>193</v>
      </c>
      <c r="F125" s="66">
        <v>241</v>
      </c>
    </row>
    <row r="126" spans="1:6" ht="12.75">
      <c r="A126" s="15">
        <f t="shared" si="1"/>
        <v>115</v>
      </c>
      <c r="B126" s="65" t="s">
        <v>218</v>
      </c>
      <c r="C126" s="60" t="s">
        <v>716</v>
      </c>
      <c r="D126" s="60" t="s">
        <v>208</v>
      </c>
      <c r="E126" s="60" t="s">
        <v>260</v>
      </c>
      <c r="F126" s="66">
        <v>241</v>
      </c>
    </row>
    <row r="127" spans="1:6" ht="51">
      <c r="A127" s="15">
        <f t="shared" si="1"/>
        <v>116</v>
      </c>
      <c r="B127" s="65" t="s">
        <v>665</v>
      </c>
      <c r="C127" s="60" t="s">
        <v>716</v>
      </c>
      <c r="D127" s="60" t="s">
        <v>300</v>
      </c>
      <c r="E127" s="60" t="s">
        <v>193</v>
      </c>
      <c r="F127" s="66">
        <v>2036.276</v>
      </c>
    </row>
    <row r="128" spans="1:6" ht="12.75">
      <c r="A128" s="15">
        <f t="shared" si="1"/>
        <v>117</v>
      </c>
      <c r="B128" s="65" t="s">
        <v>218</v>
      </c>
      <c r="C128" s="60" t="s">
        <v>716</v>
      </c>
      <c r="D128" s="60" t="s">
        <v>300</v>
      </c>
      <c r="E128" s="60" t="s">
        <v>260</v>
      </c>
      <c r="F128" s="66">
        <v>2036.276</v>
      </c>
    </row>
    <row r="129" spans="1:6" ht="38.25">
      <c r="A129" s="15">
        <f t="shared" si="1"/>
        <v>118</v>
      </c>
      <c r="B129" s="65" t="s">
        <v>405</v>
      </c>
      <c r="C129" s="60" t="s">
        <v>716</v>
      </c>
      <c r="D129" s="60" t="s">
        <v>87</v>
      </c>
      <c r="E129" s="60" t="s">
        <v>193</v>
      </c>
      <c r="F129" s="66">
        <v>1113.4</v>
      </c>
    </row>
    <row r="130" spans="1:6" ht="12.75">
      <c r="A130" s="15">
        <f t="shared" si="1"/>
        <v>119</v>
      </c>
      <c r="B130" s="65" t="s">
        <v>218</v>
      </c>
      <c r="C130" s="60" t="s">
        <v>716</v>
      </c>
      <c r="D130" s="60" t="s">
        <v>87</v>
      </c>
      <c r="E130" s="60" t="s">
        <v>260</v>
      </c>
      <c r="F130" s="66">
        <v>1113.4</v>
      </c>
    </row>
    <row r="131" spans="1:6" s="56" customFormat="1" ht="12.75">
      <c r="A131" s="64">
        <f t="shared" si="1"/>
        <v>120</v>
      </c>
      <c r="B131" s="70" t="s">
        <v>666</v>
      </c>
      <c r="C131" s="71" t="s">
        <v>718</v>
      </c>
      <c r="D131" s="71" t="s">
        <v>279</v>
      </c>
      <c r="E131" s="71" t="s">
        <v>193</v>
      </c>
      <c r="F131" s="68">
        <v>539.05</v>
      </c>
    </row>
    <row r="132" spans="1:6" ht="12.75">
      <c r="A132" s="15">
        <f t="shared" si="1"/>
        <v>121</v>
      </c>
      <c r="B132" s="65" t="s">
        <v>667</v>
      </c>
      <c r="C132" s="60" t="s">
        <v>719</v>
      </c>
      <c r="D132" s="60" t="s">
        <v>279</v>
      </c>
      <c r="E132" s="60" t="s">
        <v>193</v>
      </c>
      <c r="F132" s="66">
        <v>539.05</v>
      </c>
    </row>
    <row r="133" spans="1:6" ht="12.75">
      <c r="A133" s="15">
        <f t="shared" si="1"/>
        <v>122</v>
      </c>
      <c r="B133" s="65" t="s">
        <v>636</v>
      </c>
      <c r="C133" s="60" t="s">
        <v>719</v>
      </c>
      <c r="D133" s="60" t="s">
        <v>189</v>
      </c>
      <c r="E133" s="60" t="s">
        <v>193</v>
      </c>
      <c r="F133" s="66">
        <v>539.05</v>
      </c>
    </row>
    <row r="134" spans="1:6" ht="38.25">
      <c r="A134" s="15">
        <f t="shared" si="1"/>
        <v>123</v>
      </c>
      <c r="B134" s="65" t="s">
        <v>602</v>
      </c>
      <c r="C134" s="60" t="s">
        <v>719</v>
      </c>
      <c r="D134" s="60" t="s">
        <v>206</v>
      </c>
      <c r="E134" s="60" t="s">
        <v>193</v>
      </c>
      <c r="F134" s="66">
        <v>539.05</v>
      </c>
    </row>
    <row r="135" spans="1:6" ht="12.75">
      <c r="A135" s="15">
        <f t="shared" si="1"/>
        <v>124</v>
      </c>
      <c r="B135" s="65" t="s">
        <v>218</v>
      </c>
      <c r="C135" s="60" t="s">
        <v>719</v>
      </c>
      <c r="D135" s="60" t="s">
        <v>206</v>
      </c>
      <c r="E135" s="60" t="s">
        <v>260</v>
      </c>
      <c r="F135" s="66">
        <v>539.05</v>
      </c>
    </row>
    <row r="136" spans="1:6" s="56" customFormat="1" ht="12.75">
      <c r="A136" s="64">
        <f t="shared" si="1"/>
        <v>125</v>
      </c>
      <c r="B136" s="70" t="s">
        <v>668</v>
      </c>
      <c r="C136" s="71" t="s">
        <v>720</v>
      </c>
      <c r="D136" s="71" t="s">
        <v>279</v>
      </c>
      <c r="E136" s="71" t="s">
        <v>193</v>
      </c>
      <c r="F136" s="68">
        <f>293343.043+238.1</f>
        <v>293581.143</v>
      </c>
    </row>
    <row r="137" spans="1:6" ht="12.75">
      <c r="A137" s="15">
        <f t="shared" si="1"/>
        <v>126</v>
      </c>
      <c r="B137" s="65" t="s">
        <v>669</v>
      </c>
      <c r="C137" s="60" t="s">
        <v>721</v>
      </c>
      <c r="D137" s="60" t="s">
        <v>279</v>
      </c>
      <c r="E137" s="60" t="s">
        <v>193</v>
      </c>
      <c r="F137" s="66">
        <v>86085.6277</v>
      </c>
    </row>
    <row r="138" spans="1:6" ht="12.75">
      <c r="A138" s="15">
        <f t="shared" si="1"/>
        <v>127</v>
      </c>
      <c r="B138" s="65" t="s">
        <v>670</v>
      </c>
      <c r="C138" s="60" t="s">
        <v>721</v>
      </c>
      <c r="D138" s="60" t="s">
        <v>774</v>
      </c>
      <c r="E138" s="60" t="s">
        <v>193</v>
      </c>
      <c r="F138" s="66">
        <v>70583.5364</v>
      </c>
    </row>
    <row r="139" spans="1:6" ht="12.75">
      <c r="A139" s="15">
        <f t="shared" si="1"/>
        <v>128</v>
      </c>
      <c r="B139" s="65" t="s">
        <v>195</v>
      </c>
      <c r="C139" s="60" t="s">
        <v>721</v>
      </c>
      <c r="D139" s="60" t="s">
        <v>722</v>
      </c>
      <c r="E139" s="60" t="s">
        <v>193</v>
      </c>
      <c r="F139" s="66">
        <v>60819.3289</v>
      </c>
    </row>
    <row r="140" spans="1:6" ht="12.75">
      <c r="A140" s="15">
        <f t="shared" si="1"/>
        <v>129</v>
      </c>
      <c r="B140" s="65" t="s">
        <v>805</v>
      </c>
      <c r="C140" s="60" t="s">
        <v>721</v>
      </c>
      <c r="D140" s="60" t="s">
        <v>722</v>
      </c>
      <c r="E140" s="60" t="s">
        <v>723</v>
      </c>
      <c r="F140" s="66">
        <v>60819.3289</v>
      </c>
    </row>
    <row r="141" spans="1:6" ht="25.5">
      <c r="A141" s="15">
        <f t="shared" si="1"/>
        <v>130</v>
      </c>
      <c r="B141" s="65" t="s">
        <v>221</v>
      </c>
      <c r="C141" s="60" t="s">
        <v>721</v>
      </c>
      <c r="D141" s="60" t="s">
        <v>756</v>
      </c>
      <c r="E141" s="60" t="s">
        <v>193</v>
      </c>
      <c r="F141" s="66">
        <v>9764.2075</v>
      </c>
    </row>
    <row r="142" spans="1:6" ht="12.75">
      <c r="A142" s="15">
        <f aca="true" t="shared" si="2" ref="A142:A205">1+A141</f>
        <v>131</v>
      </c>
      <c r="B142" s="65" t="s">
        <v>805</v>
      </c>
      <c r="C142" s="60" t="s">
        <v>721</v>
      </c>
      <c r="D142" s="60" t="s">
        <v>756</v>
      </c>
      <c r="E142" s="60" t="s">
        <v>723</v>
      </c>
      <c r="F142" s="66">
        <v>9764.2075</v>
      </c>
    </row>
    <row r="143" spans="1:6" ht="12.75">
      <c r="A143" s="15">
        <f t="shared" si="2"/>
        <v>132</v>
      </c>
      <c r="B143" s="65" t="s">
        <v>631</v>
      </c>
      <c r="C143" s="60" t="s">
        <v>721</v>
      </c>
      <c r="D143" s="60" t="s">
        <v>770</v>
      </c>
      <c r="E143" s="60" t="s">
        <v>193</v>
      </c>
      <c r="F143" s="66">
        <v>9881.7241</v>
      </c>
    </row>
    <row r="144" spans="1:6" ht="38.25">
      <c r="A144" s="15">
        <f t="shared" si="2"/>
        <v>133</v>
      </c>
      <c r="B144" s="65" t="s">
        <v>326</v>
      </c>
      <c r="C144" s="60" t="s">
        <v>721</v>
      </c>
      <c r="D144" s="60" t="s">
        <v>327</v>
      </c>
      <c r="E144" s="60" t="s">
        <v>193</v>
      </c>
      <c r="F144" s="66">
        <v>4725.4889</v>
      </c>
    </row>
    <row r="145" spans="1:6" ht="12.75">
      <c r="A145" s="15">
        <f t="shared" si="2"/>
        <v>134</v>
      </c>
      <c r="B145" s="65" t="s">
        <v>805</v>
      </c>
      <c r="C145" s="60" t="s">
        <v>721</v>
      </c>
      <c r="D145" s="60" t="s">
        <v>327</v>
      </c>
      <c r="E145" s="60" t="s">
        <v>723</v>
      </c>
      <c r="F145" s="66">
        <v>4725.4889</v>
      </c>
    </row>
    <row r="146" spans="1:6" ht="51">
      <c r="A146" s="15">
        <f t="shared" si="2"/>
        <v>135</v>
      </c>
      <c r="B146" s="65" t="s">
        <v>222</v>
      </c>
      <c r="C146" s="60" t="s">
        <v>721</v>
      </c>
      <c r="D146" s="60" t="s">
        <v>259</v>
      </c>
      <c r="E146" s="60" t="s">
        <v>193</v>
      </c>
      <c r="F146" s="66">
        <v>134.9994</v>
      </c>
    </row>
    <row r="147" spans="1:6" ht="12.75">
      <c r="A147" s="15">
        <f t="shared" si="2"/>
        <v>136</v>
      </c>
      <c r="B147" s="65" t="s">
        <v>805</v>
      </c>
      <c r="C147" s="60" t="s">
        <v>721</v>
      </c>
      <c r="D147" s="60" t="s">
        <v>259</v>
      </c>
      <c r="E147" s="60" t="s">
        <v>723</v>
      </c>
      <c r="F147" s="66">
        <v>134.9994</v>
      </c>
    </row>
    <row r="148" spans="1:6" ht="12.75">
      <c r="A148" s="15">
        <f t="shared" si="2"/>
        <v>137</v>
      </c>
      <c r="B148" s="65" t="s">
        <v>328</v>
      </c>
      <c r="C148" s="60" t="s">
        <v>721</v>
      </c>
      <c r="D148" s="60" t="s">
        <v>329</v>
      </c>
      <c r="E148" s="60" t="s">
        <v>193</v>
      </c>
      <c r="F148" s="66">
        <v>5021.2358</v>
      </c>
    </row>
    <row r="149" spans="1:6" ht="12.75">
      <c r="A149" s="15">
        <f t="shared" si="2"/>
        <v>138</v>
      </c>
      <c r="B149" s="65" t="s">
        <v>805</v>
      </c>
      <c r="C149" s="60" t="s">
        <v>721</v>
      </c>
      <c r="D149" s="60" t="s">
        <v>329</v>
      </c>
      <c r="E149" s="60" t="s">
        <v>723</v>
      </c>
      <c r="F149" s="66">
        <v>5021.2358</v>
      </c>
    </row>
    <row r="150" spans="1:6" ht="12.75">
      <c r="A150" s="15">
        <f t="shared" si="2"/>
        <v>139</v>
      </c>
      <c r="B150" s="65" t="s">
        <v>636</v>
      </c>
      <c r="C150" s="60" t="s">
        <v>721</v>
      </c>
      <c r="D150" s="60" t="s">
        <v>189</v>
      </c>
      <c r="E150" s="60" t="s">
        <v>193</v>
      </c>
      <c r="F150" s="66">
        <v>5620.3672</v>
      </c>
    </row>
    <row r="151" spans="1:6" ht="38.25">
      <c r="A151" s="15">
        <f t="shared" si="2"/>
        <v>140</v>
      </c>
      <c r="B151" s="65" t="s">
        <v>405</v>
      </c>
      <c r="C151" s="60" t="s">
        <v>721</v>
      </c>
      <c r="D151" s="60" t="s">
        <v>87</v>
      </c>
      <c r="E151" s="60" t="s">
        <v>193</v>
      </c>
      <c r="F151" s="66">
        <v>380.647</v>
      </c>
    </row>
    <row r="152" spans="1:6" ht="12.75">
      <c r="A152" s="15">
        <f t="shared" si="2"/>
        <v>141</v>
      </c>
      <c r="B152" s="65" t="s">
        <v>218</v>
      </c>
      <c r="C152" s="60" t="s">
        <v>721</v>
      </c>
      <c r="D152" s="60" t="s">
        <v>87</v>
      </c>
      <c r="E152" s="60" t="s">
        <v>260</v>
      </c>
      <c r="F152" s="66">
        <v>380.647</v>
      </c>
    </row>
    <row r="153" spans="1:6" ht="25.5">
      <c r="A153" s="15">
        <f t="shared" si="2"/>
        <v>142</v>
      </c>
      <c r="B153" s="65" t="s">
        <v>672</v>
      </c>
      <c r="C153" s="60" t="s">
        <v>721</v>
      </c>
      <c r="D153" s="60" t="s">
        <v>691</v>
      </c>
      <c r="E153" s="60" t="s">
        <v>193</v>
      </c>
      <c r="F153" s="66">
        <v>5239.7202</v>
      </c>
    </row>
    <row r="154" spans="1:6" ht="12.75">
      <c r="A154" s="15">
        <f t="shared" si="2"/>
        <v>143</v>
      </c>
      <c r="B154" s="65" t="s">
        <v>218</v>
      </c>
      <c r="C154" s="60" t="s">
        <v>721</v>
      </c>
      <c r="D154" s="60" t="s">
        <v>691</v>
      </c>
      <c r="E154" s="60" t="s">
        <v>260</v>
      </c>
      <c r="F154" s="66">
        <v>5239.7202</v>
      </c>
    </row>
    <row r="155" spans="1:6" ht="12.75">
      <c r="A155" s="15">
        <f t="shared" si="2"/>
        <v>144</v>
      </c>
      <c r="B155" s="65" t="s">
        <v>673</v>
      </c>
      <c r="C155" s="60" t="s">
        <v>724</v>
      </c>
      <c r="D155" s="60" t="s">
        <v>279</v>
      </c>
      <c r="E155" s="60" t="s">
        <v>193</v>
      </c>
      <c r="F155" s="66">
        <f>190813.4164+238.1</f>
        <v>191051.5164</v>
      </c>
    </row>
    <row r="156" spans="1:6" ht="12.75">
      <c r="A156" s="15">
        <f t="shared" si="2"/>
        <v>145</v>
      </c>
      <c r="B156" s="65" t="s">
        <v>762</v>
      </c>
      <c r="C156" s="60" t="s">
        <v>724</v>
      </c>
      <c r="D156" s="60" t="s">
        <v>763</v>
      </c>
      <c r="E156" s="60" t="s">
        <v>193</v>
      </c>
      <c r="F156" s="66">
        <v>80.5431</v>
      </c>
    </row>
    <row r="157" spans="1:6" ht="12.75">
      <c r="A157" s="15">
        <f t="shared" si="2"/>
        <v>146</v>
      </c>
      <c r="B157" s="65" t="s">
        <v>769</v>
      </c>
      <c r="C157" s="60" t="s">
        <v>724</v>
      </c>
      <c r="D157" s="60" t="s">
        <v>582</v>
      </c>
      <c r="E157" s="60" t="s">
        <v>193</v>
      </c>
      <c r="F157" s="66">
        <v>80.5431</v>
      </c>
    </row>
    <row r="158" spans="1:6" ht="12.75">
      <c r="A158" s="15">
        <f t="shared" si="2"/>
        <v>147</v>
      </c>
      <c r="B158" s="65" t="s">
        <v>805</v>
      </c>
      <c r="C158" s="60" t="s">
        <v>724</v>
      </c>
      <c r="D158" s="60" t="s">
        <v>582</v>
      </c>
      <c r="E158" s="60" t="s">
        <v>723</v>
      </c>
      <c r="F158" s="66">
        <v>80.5431</v>
      </c>
    </row>
    <row r="159" spans="1:6" ht="12.75">
      <c r="A159" s="15">
        <f t="shared" si="2"/>
        <v>148</v>
      </c>
      <c r="B159" s="65" t="s">
        <v>674</v>
      </c>
      <c r="C159" s="60" t="s">
        <v>724</v>
      </c>
      <c r="D159" s="60" t="s">
        <v>775</v>
      </c>
      <c r="E159" s="60" t="s">
        <v>193</v>
      </c>
      <c r="F159" s="66">
        <v>14787.7825</v>
      </c>
    </row>
    <row r="160" spans="1:6" ht="12.75">
      <c r="A160" s="15">
        <f t="shared" si="2"/>
        <v>149</v>
      </c>
      <c r="B160" s="65" t="s">
        <v>675</v>
      </c>
      <c r="C160" s="60" t="s">
        <v>724</v>
      </c>
      <c r="D160" s="60" t="s">
        <v>725</v>
      </c>
      <c r="E160" s="60" t="s">
        <v>193</v>
      </c>
      <c r="F160" s="66">
        <v>14787.7825</v>
      </c>
    </row>
    <row r="161" spans="1:6" ht="12.75">
      <c r="A161" s="15">
        <f t="shared" si="2"/>
        <v>150</v>
      </c>
      <c r="B161" s="65" t="s">
        <v>805</v>
      </c>
      <c r="C161" s="60" t="s">
        <v>724</v>
      </c>
      <c r="D161" s="60" t="s">
        <v>725</v>
      </c>
      <c r="E161" s="60" t="s">
        <v>723</v>
      </c>
      <c r="F161" s="66">
        <v>14787.7825</v>
      </c>
    </row>
    <row r="162" spans="1:6" ht="12.75">
      <c r="A162" s="15">
        <f t="shared" si="2"/>
        <v>151</v>
      </c>
      <c r="B162" s="65" t="s">
        <v>676</v>
      </c>
      <c r="C162" s="60" t="s">
        <v>724</v>
      </c>
      <c r="D162" s="60" t="s">
        <v>776</v>
      </c>
      <c r="E162" s="60" t="s">
        <v>193</v>
      </c>
      <c r="F162" s="66">
        <v>15770.4632</v>
      </c>
    </row>
    <row r="163" spans="1:6" ht="12.75">
      <c r="A163" s="15">
        <f t="shared" si="2"/>
        <v>152</v>
      </c>
      <c r="B163" s="65" t="s">
        <v>195</v>
      </c>
      <c r="C163" s="60" t="s">
        <v>724</v>
      </c>
      <c r="D163" s="60" t="s">
        <v>726</v>
      </c>
      <c r="E163" s="60" t="s">
        <v>193</v>
      </c>
      <c r="F163" s="66">
        <v>15770.4632</v>
      </c>
    </row>
    <row r="164" spans="1:6" ht="12.75">
      <c r="A164" s="15">
        <f t="shared" si="2"/>
        <v>153</v>
      </c>
      <c r="B164" s="65" t="s">
        <v>805</v>
      </c>
      <c r="C164" s="60" t="s">
        <v>724</v>
      </c>
      <c r="D164" s="60" t="s">
        <v>726</v>
      </c>
      <c r="E164" s="60" t="s">
        <v>723</v>
      </c>
      <c r="F164" s="66">
        <v>15770.4632</v>
      </c>
    </row>
    <row r="165" spans="1:6" ht="12.75">
      <c r="A165" s="15">
        <f t="shared" si="2"/>
        <v>154</v>
      </c>
      <c r="B165" s="65" t="s">
        <v>79</v>
      </c>
      <c r="C165" s="60" t="s">
        <v>724</v>
      </c>
      <c r="D165" s="60" t="s">
        <v>761</v>
      </c>
      <c r="E165" s="60" t="s">
        <v>193</v>
      </c>
      <c r="F165" s="66">
        <f>F166</f>
        <v>2516.1012</v>
      </c>
    </row>
    <row r="166" spans="1:6" ht="12.75">
      <c r="A166" s="15">
        <f t="shared" si="2"/>
        <v>155</v>
      </c>
      <c r="B166" s="65" t="s">
        <v>80</v>
      </c>
      <c r="C166" s="60" t="s">
        <v>724</v>
      </c>
      <c r="D166" s="60" t="s">
        <v>727</v>
      </c>
      <c r="E166" s="60" t="s">
        <v>193</v>
      </c>
      <c r="F166" s="66">
        <f>F167</f>
        <v>2516.1012</v>
      </c>
    </row>
    <row r="167" spans="1:6" ht="12.75">
      <c r="A167" s="15">
        <f t="shared" si="2"/>
        <v>156</v>
      </c>
      <c r="B167" s="65" t="s">
        <v>805</v>
      </c>
      <c r="C167" s="60" t="s">
        <v>724</v>
      </c>
      <c r="D167" s="60" t="s">
        <v>727</v>
      </c>
      <c r="E167" s="60" t="s">
        <v>723</v>
      </c>
      <c r="F167" s="66">
        <f>2278.0012+238.1</f>
        <v>2516.1012</v>
      </c>
    </row>
    <row r="168" spans="1:6" ht="12.75">
      <c r="A168" s="15">
        <f t="shared" si="2"/>
        <v>157</v>
      </c>
      <c r="B168" s="65" t="s">
        <v>631</v>
      </c>
      <c r="C168" s="60" t="s">
        <v>724</v>
      </c>
      <c r="D168" s="60" t="s">
        <v>770</v>
      </c>
      <c r="E168" s="60" t="s">
        <v>193</v>
      </c>
      <c r="F168" s="66">
        <v>145551.7425</v>
      </c>
    </row>
    <row r="169" spans="1:6" ht="25.5">
      <c r="A169" s="15">
        <f t="shared" si="2"/>
        <v>158</v>
      </c>
      <c r="B169" s="65" t="s">
        <v>223</v>
      </c>
      <c r="C169" s="60" t="s">
        <v>724</v>
      </c>
      <c r="D169" s="60" t="s">
        <v>728</v>
      </c>
      <c r="E169" s="60" t="s">
        <v>193</v>
      </c>
      <c r="F169" s="66">
        <v>11469</v>
      </c>
    </row>
    <row r="170" spans="1:6" ht="12.75">
      <c r="A170" s="15">
        <f t="shared" si="2"/>
        <v>159</v>
      </c>
      <c r="B170" s="65" t="s">
        <v>805</v>
      </c>
      <c r="C170" s="60" t="s">
        <v>724</v>
      </c>
      <c r="D170" s="60" t="s">
        <v>728</v>
      </c>
      <c r="E170" s="60" t="s">
        <v>723</v>
      </c>
      <c r="F170" s="66">
        <v>11469</v>
      </c>
    </row>
    <row r="171" spans="1:6" ht="38.25">
      <c r="A171" s="15">
        <f t="shared" si="2"/>
        <v>160</v>
      </c>
      <c r="B171" s="65" t="s">
        <v>326</v>
      </c>
      <c r="C171" s="60" t="s">
        <v>724</v>
      </c>
      <c r="D171" s="60" t="s">
        <v>327</v>
      </c>
      <c r="E171" s="60" t="s">
        <v>193</v>
      </c>
      <c r="F171" s="66">
        <v>1221.51</v>
      </c>
    </row>
    <row r="172" spans="1:6" ht="12.75">
      <c r="A172" s="15">
        <f t="shared" si="2"/>
        <v>161</v>
      </c>
      <c r="B172" s="65" t="s">
        <v>805</v>
      </c>
      <c r="C172" s="60" t="s">
        <v>724</v>
      </c>
      <c r="D172" s="60" t="s">
        <v>327</v>
      </c>
      <c r="E172" s="60" t="s">
        <v>723</v>
      </c>
      <c r="F172" s="66">
        <v>1221.51</v>
      </c>
    </row>
    <row r="173" spans="1:6" ht="51">
      <c r="A173" s="15">
        <f t="shared" si="2"/>
        <v>162</v>
      </c>
      <c r="B173" s="65" t="s">
        <v>63</v>
      </c>
      <c r="C173" s="60" t="s">
        <v>724</v>
      </c>
      <c r="D173" s="60" t="s">
        <v>729</v>
      </c>
      <c r="E173" s="60" t="s">
        <v>193</v>
      </c>
      <c r="F173" s="66">
        <v>126993</v>
      </c>
    </row>
    <row r="174" spans="1:6" ht="12.75">
      <c r="A174" s="15">
        <f t="shared" si="2"/>
        <v>163</v>
      </c>
      <c r="B174" s="65" t="s">
        <v>805</v>
      </c>
      <c r="C174" s="60" t="s">
        <v>724</v>
      </c>
      <c r="D174" s="60" t="s">
        <v>729</v>
      </c>
      <c r="E174" s="60" t="s">
        <v>723</v>
      </c>
      <c r="F174" s="66">
        <v>126993</v>
      </c>
    </row>
    <row r="175" spans="1:6" ht="12.75">
      <c r="A175" s="15">
        <f t="shared" si="2"/>
        <v>164</v>
      </c>
      <c r="B175" s="65" t="s">
        <v>328</v>
      </c>
      <c r="C175" s="60" t="s">
        <v>724</v>
      </c>
      <c r="D175" s="60" t="s">
        <v>329</v>
      </c>
      <c r="E175" s="60" t="s">
        <v>193</v>
      </c>
      <c r="F175" s="66">
        <v>5868.2325</v>
      </c>
    </row>
    <row r="176" spans="1:6" ht="12.75">
      <c r="A176" s="15">
        <f t="shared" si="2"/>
        <v>165</v>
      </c>
      <c r="B176" s="65" t="s">
        <v>805</v>
      </c>
      <c r="C176" s="60" t="s">
        <v>724</v>
      </c>
      <c r="D176" s="60" t="s">
        <v>329</v>
      </c>
      <c r="E176" s="60" t="s">
        <v>723</v>
      </c>
      <c r="F176" s="66">
        <v>5868.2325</v>
      </c>
    </row>
    <row r="177" spans="1:6" ht="12.75">
      <c r="A177" s="15">
        <f t="shared" si="2"/>
        <v>166</v>
      </c>
      <c r="B177" s="65" t="s">
        <v>365</v>
      </c>
      <c r="C177" s="60" t="s">
        <v>724</v>
      </c>
      <c r="D177" s="60" t="s">
        <v>570</v>
      </c>
      <c r="E177" s="60" t="s">
        <v>193</v>
      </c>
      <c r="F177" s="66">
        <v>1861</v>
      </c>
    </row>
    <row r="178" spans="1:6" ht="51">
      <c r="A178" s="15">
        <f t="shared" si="2"/>
        <v>167</v>
      </c>
      <c r="B178" s="65" t="s">
        <v>605</v>
      </c>
      <c r="C178" s="60" t="s">
        <v>724</v>
      </c>
      <c r="D178" s="60" t="s">
        <v>103</v>
      </c>
      <c r="E178" s="60" t="s">
        <v>193</v>
      </c>
      <c r="F178" s="66">
        <v>1771</v>
      </c>
    </row>
    <row r="179" spans="1:6" ht="12.75">
      <c r="A179" s="15">
        <f t="shared" si="2"/>
        <v>168</v>
      </c>
      <c r="B179" s="65" t="s">
        <v>805</v>
      </c>
      <c r="C179" s="60" t="s">
        <v>724</v>
      </c>
      <c r="D179" s="60" t="s">
        <v>103</v>
      </c>
      <c r="E179" s="60" t="s">
        <v>723</v>
      </c>
      <c r="F179" s="66">
        <v>1771</v>
      </c>
    </row>
    <row r="180" spans="1:6" ht="38.25">
      <c r="A180" s="15">
        <f t="shared" si="2"/>
        <v>169</v>
      </c>
      <c r="B180" s="65" t="s">
        <v>324</v>
      </c>
      <c r="C180" s="60" t="s">
        <v>724</v>
      </c>
      <c r="D180" s="60" t="s">
        <v>325</v>
      </c>
      <c r="E180" s="60" t="s">
        <v>193</v>
      </c>
      <c r="F180" s="66">
        <v>90</v>
      </c>
    </row>
    <row r="181" spans="1:6" ht="12.75">
      <c r="A181" s="15">
        <f t="shared" si="2"/>
        <v>170</v>
      </c>
      <c r="B181" s="65" t="s">
        <v>805</v>
      </c>
      <c r="C181" s="60" t="s">
        <v>724</v>
      </c>
      <c r="D181" s="60" t="s">
        <v>325</v>
      </c>
      <c r="E181" s="60" t="s">
        <v>723</v>
      </c>
      <c r="F181" s="66">
        <v>90</v>
      </c>
    </row>
    <row r="182" spans="1:6" ht="12.75">
      <c r="A182" s="15">
        <f t="shared" si="2"/>
        <v>171</v>
      </c>
      <c r="B182" s="65" t="s">
        <v>636</v>
      </c>
      <c r="C182" s="60" t="s">
        <v>724</v>
      </c>
      <c r="D182" s="60" t="s">
        <v>189</v>
      </c>
      <c r="E182" s="60" t="s">
        <v>193</v>
      </c>
      <c r="F182" s="66">
        <v>10483.8839</v>
      </c>
    </row>
    <row r="183" spans="1:6" ht="38.25">
      <c r="A183" s="15">
        <f t="shared" si="2"/>
        <v>172</v>
      </c>
      <c r="B183" s="65" t="s">
        <v>405</v>
      </c>
      <c r="C183" s="60" t="s">
        <v>724</v>
      </c>
      <c r="D183" s="60" t="s">
        <v>87</v>
      </c>
      <c r="E183" s="60" t="s">
        <v>193</v>
      </c>
      <c r="F183" s="66">
        <v>288.253</v>
      </c>
    </row>
    <row r="184" spans="1:6" ht="12.75">
      <c r="A184" s="15">
        <f t="shared" si="2"/>
        <v>173</v>
      </c>
      <c r="B184" s="65" t="s">
        <v>218</v>
      </c>
      <c r="C184" s="60" t="s">
        <v>724</v>
      </c>
      <c r="D184" s="60" t="s">
        <v>87</v>
      </c>
      <c r="E184" s="60" t="s">
        <v>260</v>
      </c>
      <c r="F184" s="66">
        <v>288.253</v>
      </c>
    </row>
    <row r="185" spans="1:6" ht="38.25">
      <c r="A185" s="15">
        <f t="shared" si="2"/>
        <v>174</v>
      </c>
      <c r="B185" s="65" t="s">
        <v>688</v>
      </c>
      <c r="C185" s="60" t="s">
        <v>724</v>
      </c>
      <c r="D185" s="60" t="s">
        <v>686</v>
      </c>
      <c r="E185" s="60" t="s">
        <v>193</v>
      </c>
      <c r="F185" s="66">
        <v>10195.6309</v>
      </c>
    </row>
    <row r="186" spans="1:6" ht="12.75">
      <c r="A186" s="15">
        <f t="shared" si="2"/>
        <v>175</v>
      </c>
      <c r="B186" s="65" t="s">
        <v>218</v>
      </c>
      <c r="C186" s="60" t="s">
        <v>724</v>
      </c>
      <c r="D186" s="60" t="s">
        <v>686</v>
      </c>
      <c r="E186" s="60" t="s">
        <v>260</v>
      </c>
      <c r="F186" s="66">
        <v>10195.6309</v>
      </c>
    </row>
    <row r="187" spans="1:6" ht="12.75">
      <c r="A187" s="15">
        <f t="shared" si="2"/>
        <v>176</v>
      </c>
      <c r="B187" s="65" t="s">
        <v>81</v>
      </c>
      <c r="C187" s="60" t="s">
        <v>730</v>
      </c>
      <c r="D187" s="60" t="s">
        <v>279</v>
      </c>
      <c r="E187" s="60" t="s">
        <v>193</v>
      </c>
      <c r="F187" s="66">
        <v>11663.899</v>
      </c>
    </row>
    <row r="188" spans="1:6" ht="12.75">
      <c r="A188" s="15">
        <f t="shared" si="2"/>
        <v>177</v>
      </c>
      <c r="B188" s="65" t="s">
        <v>671</v>
      </c>
      <c r="C188" s="60" t="s">
        <v>730</v>
      </c>
      <c r="D188" s="60" t="s">
        <v>777</v>
      </c>
      <c r="E188" s="60" t="s">
        <v>193</v>
      </c>
      <c r="F188" s="66">
        <v>11285.3991</v>
      </c>
    </row>
    <row r="189" spans="1:6" ht="38.25">
      <c r="A189" s="15">
        <f t="shared" si="2"/>
        <v>178</v>
      </c>
      <c r="B189" s="65" t="s">
        <v>224</v>
      </c>
      <c r="C189" s="60" t="s">
        <v>730</v>
      </c>
      <c r="D189" s="60" t="s">
        <v>115</v>
      </c>
      <c r="E189" s="60" t="s">
        <v>193</v>
      </c>
      <c r="F189" s="66">
        <v>7031.3986</v>
      </c>
    </row>
    <row r="190" spans="1:6" ht="12.75">
      <c r="A190" s="15">
        <f t="shared" si="2"/>
        <v>179</v>
      </c>
      <c r="B190" s="65" t="s">
        <v>805</v>
      </c>
      <c r="C190" s="60" t="s">
        <v>730</v>
      </c>
      <c r="D190" s="60" t="s">
        <v>115</v>
      </c>
      <c r="E190" s="60" t="s">
        <v>723</v>
      </c>
      <c r="F190" s="66">
        <v>7031.3986</v>
      </c>
    </row>
    <row r="191" spans="1:6" ht="38.25">
      <c r="A191" s="15">
        <f t="shared" si="2"/>
        <v>180</v>
      </c>
      <c r="B191" s="65" t="s">
        <v>225</v>
      </c>
      <c r="C191" s="60" t="s">
        <v>730</v>
      </c>
      <c r="D191" s="60" t="s">
        <v>731</v>
      </c>
      <c r="E191" s="60" t="s">
        <v>193</v>
      </c>
      <c r="F191" s="66">
        <v>4254.0005</v>
      </c>
    </row>
    <row r="192" spans="1:6" ht="12.75">
      <c r="A192" s="15">
        <f t="shared" si="2"/>
        <v>181</v>
      </c>
      <c r="B192" s="65" t="s">
        <v>805</v>
      </c>
      <c r="C192" s="60" t="s">
        <v>730</v>
      </c>
      <c r="D192" s="60" t="s">
        <v>731</v>
      </c>
      <c r="E192" s="60" t="s">
        <v>723</v>
      </c>
      <c r="F192" s="66">
        <v>4254.0005</v>
      </c>
    </row>
    <row r="193" spans="1:6" ht="12.75">
      <c r="A193" s="15">
        <f t="shared" si="2"/>
        <v>182</v>
      </c>
      <c r="B193" s="65" t="s">
        <v>636</v>
      </c>
      <c r="C193" s="60" t="s">
        <v>730</v>
      </c>
      <c r="D193" s="60" t="s">
        <v>189</v>
      </c>
      <c r="E193" s="60" t="s">
        <v>193</v>
      </c>
      <c r="F193" s="66">
        <v>378.4999</v>
      </c>
    </row>
    <row r="194" spans="1:6" ht="12.75">
      <c r="A194" s="15">
        <f t="shared" si="2"/>
        <v>183</v>
      </c>
      <c r="B194" s="65" t="s">
        <v>607</v>
      </c>
      <c r="C194" s="60" t="s">
        <v>730</v>
      </c>
      <c r="D194" s="60" t="s">
        <v>204</v>
      </c>
      <c r="E194" s="60" t="s">
        <v>193</v>
      </c>
      <c r="F194" s="66">
        <v>378.4999</v>
      </c>
    </row>
    <row r="195" spans="1:6" ht="12.75">
      <c r="A195" s="15">
        <f t="shared" si="2"/>
        <v>184</v>
      </c>
      <c r="B195" s="65" t="s">
        <v>218</v>
      </c>
      <c r="C195" s="60" t="s">
        <v>730</v>
      </c>
      <c r="D195" s="60" t="s">
        <v>204</v>
      </c>
      <c r="E195" s="60" t="s">
        <v>260</v>
      </c>
      <c r="F195" s="66">
        <v>378.4999</v>
      </c>
    </row>
    <row r="196" spans="1:6" ht="12.75">
      <c r="A196" s="15">
        <f t="shared" si="2"/>
        <v>185</v>
      </c>
      <c r="B196" s="65" t="s">
        <v>82</v>
      </c>
      <c r="C196" s="60" t="s">
        <v>732</v>
      </c>
      <c r="D196" s="60" t="s">
        <v>279</v>
      </c>
      <c r="E196" s="60" t="s">
        <v>193</v>
      </c>
      <c r="F196" s="66">
        <v>4780.0999</v>
      </c>
    </row>
    <row r="197" spans="1:6" ht="38.25">
      <c r="A197" s="15">
        <f t="shared" si="2"/>
        <v>186</v>
      </c>
      <c r="B197" s="65" t="s">
        <v>376</v>
      </c>
      <c r="C197" s="60" t="s">
        <v>732</v>
      </c>
      <c r="D197" s="60" t="s">
        <v>778</v>
      </c>
      <c r="E197" s="60" t="s">
        <v>193</v>
      </c>
      <c r="F197" s="66">
        <v>4780.0999</v>
      </c>
    </row>
    <row r="198" spans="1:6" ht="12.75">
      <c r="A198" s="15">
        <f t="shared" si="2"/>
        <v>187</v>
      </c>
      <c r="B198" s="65" t="s">
        <v>195</v>
      </c>
      <c r="C198" s="60" t="s">
        <v>732</v>
      </c>
      <c r="D198" s="60" t="s">
        <v>733</v>
      </c>
      <c r="E198" s="60" t="s">
        <v>193</v>
      </c>
      <c r="F198" s="66">
        <v>4780.0999</v>
      </c>
    </row>
    <row r="199" spans="1:6" ht="12.75">
      <c r="A199" s="15">
        <f t="shared" si="2"/>
        <v>188</v>
      </c>
      <c r="B199" s="65" t="s">
        <v>805</v>
      </c>
      <c r="C199" s="60" t="s">
        <v>732</v>
      </c>
      <c r="D199" s="60" t="s">
        <v>733</v>
      </c>
      <c r="E199" s="60" t="s">
        <v>723</v>
      </c>
      <c r="F199" s="66">
        <v>4780.0999</v>
      </c>
    </row>
    <row r="200" spans="1:6" s="56" customFormat="1" ht="12.75">
      <c r="A200" s="64">
        <f t="shared" si="2"/>
        <v>189</v>
      </c>
      <c r="B200" s="70" t="s">
        <v>377</v>
      </c>
      <c r="C200" s="71" t="s">
        <v>734</v>
      </c>
      <c r="D200" s="71" t="s">
        <v>279</v>
      </c>
      <c r="E200" s="71" t="s">
        <v>193</v>
      </c>
      <c r="F200" s="68">
        <v>2182.0004</v>
      </c>
    </row>
    <row r="201" spans="1:6" ht="12.75">
      <c r="A201" s="15">
        <f t="shared" si="2"/>
        <v>190</v>
      </c>
      <c r="B201" s="65" t="s">
        <v>378</v>
      </c>
      <c r="C201" s="60" t="s">
        <v>735</v>
      </c>
      <c r="D201" s="60" t="s">
        <v>279</v>
      </c>
      <c r="E201" s="60" t="s">
        <v>193</v>
      </c>
      <c r="F201" s="66">
        <v>557.0001</v>
      </c>
    </row>
    <row r="202" spans="1:6" ht="12.75">
      <c r="A202" s="15">
        <f t="shared" si="2"/>
        <v>191</v>
      </c>
      <c r="B202" s="65" t="s">
        <v>379</v>
      </c>
      <c r="C202" s="60" t="s">
        <v>735</v>
      </c>
      <c r="D202" s="60" t="s">
        <v>779</v>
      </c>
      <c r="E202" s="60" t="s">
        <v>193</v>
      </c>
      <c r="F202" s="66">
        <v>542.0001</v>
      </c>
    </row>
    <row r="203" spans="1:6" ht="12.75">
      <c r="A203" s="15">
        <f t="shared" si="2"/>
        <v>192</v>
      </c>
      <c r="B203" s="65" t="s">
        <v>195</v>
      </c>
      <c r="C203" s="60" t="s">
        <v>735</v>
      </c>
      <c r="D203" s="60" t="s">
        <v>736</v>
      </c>
      <c r="E203" s="60" t="s">
        <v>193</v>
      </c>
      <c r="F203" s="66">
        <v>542.0001</v>
      </c>
    </row>
    <row r="204" spans="1:6" ht="12.75">
      <c r="A204" s="15">
        <f t="shared" si="2"/>
        <v>193</v>
      </c>
      <c r="B204" s="65" t="s">
        <v>805</v>
      </c>
      <c r="C204" s="60" t="s">
        <v>735</v>
      </c>
      <c r="D204" s="60" t="s">
        <v>736</v>
      </c>
      <c r="E204" s="60" t="s">
        <v>723</v>
      </c>
      <c r="F204" s="66">
        <v>542.0001</v>
      </c>
    </row>
    <row r="205" spans="1:6" ht="12.75">
      <c r="A205" s="15">
        <f t="shared" si="2"/>
        <v>194</v>
      </c>
      <c r="B205" s="65" t="s">
        <v>631</v>
      </c>
      <c r="C205" s="60" t="s">
        <v>735</v>
      </c>
      <c r="D205" s="60" t="s">
        <v>770</v>
      </c>
      <c r="E205" s="60" t="s">
        <v>193</v>
      </c>
      <c r="F205" s="66">
        <v>15</v>
      </c>
    </row>
    <row r="206" spans="1:6" ht="25.5">
      <c r="A206" s="15">
        <f aca="true" t="shared" si="3" ref="A206:A269">1+A205</f>
        <v>195</v>
      </c>
      <c r="B206" s="65" t="s">
        <v>241</v>
      </c>
      <c r="C206" s="60" t="s">
        <v>735</v>
      </c>
      <c r="D206" s="60" t="s">
        <v>242</v>
      </c>
      <c r="E206" s="60" t="s">
        <v>193</v>
      </c>
      <c r="F206" s="66">
        <v>15</v>
      </c>
    </row>
    <row r="207" spans="1:6" ht="12.75">
      <c r="A207" s="15">
        <f t="shared" si="3"/>
        <v>196</v>
      </c>
      <c r="B207" s="65" t="s">
        <v>805</v>
      </c>
      <c r="C207" s="60" t="s">
        <v>735</v>
      </c>
      <c r="D207" s="60" t="s">
        <v>242</v>
      </c>
      <c r="E207" s="60" t="s">
        <v>723</v>
      </c>
      <c r="F207" s="66">
        <v>15</v>
      </c>
    </row>
    <row r="208" spans="1:6" ht="12.75">
      <c r="A208" s="15">
        <f t="shared" si="3"/>
        <v>197</v>
      </c>
      <c r="B208" s="65" t="s">
        <v>575</v>
      </c>
      <c r="C208" s="60" t="s">
        <v>363</v>
      </c>
      <c r="D208" s="60" t="s">
        <v>279</v>
      </c>
      <c r="E208" s="60" t="s">
        <v>193</v>
      </c>
      <c r="F208" s="66">
        <v>1625.0003</v>
      </c>
    </row>
    <row r="209" spans="1:6" ht="38.25">
      <c r="A209" s="15">
        <f t="shared" si="3"/>
        <v>198</v>
      </c>
      <c r="B209" s="65" t="s">
        <v>376</v>
      </c>
      <c r="C209" s="60" t="s">
        <v>363</v>
      </c>
      <c r="D209" s="60" t="s">
        <v>778</v>
      </c>
      <c r="E209" s="60" t="s">
        <v>193</v>
      </c>
      <c r="F209" s="66">
        <v>1505.0003</v>
      </c>
    </row>
    <row r="210" spans="1:6" ht="12.75">
      <c r="A210" s="15">
        <f t="shared" si="3"/>
        <v>199</v>
      </c>
      <c r="B210" s="65" t="s">
        <v>195</v>
      </c>
      <c r="C210" s="60" t="s">
        <v>363</v>
      </c>
      <c r="D210" s="60" t="s">
        <v>733</v>
      </c>
      <c r="E210" s="60" t="s">
        <v>193</v>
      </c>
      <c r="F210" s="66">
        <v>1505.0003</v>
      </c>
    </row>
    <row r="211" spans="1:6" ht="12.75">
      <c r="A211" s="15">
        <f t="shared" si="3"/>
        <v>200</v>
      </c>
      <c r="B211" s="65" t="s">
        <v>805</v>
      </c>
      <c r="C211" s="60" t="s">
        <v>363</v>
      </c>
      <c r="D211" s="60" t="s">
        <v>733</v>
      </c>
      <c r="E211" s="60" t="s">
        <v>723</v>
      </c>
      <c r="F211" s="66">
        <v>1505.0003</v>
      </c>
    </row>
    <row r="212" spans="1:6" ht="12.75">
      <c r="A212" s="15">
        <f t="shared" si="3"/>
        <v>201</v>
      </c>
      <c r="B212" s="65" t="s">
        <v>636</v>
      </c>
      <c r="C212" s="60" t="s">
        <v>363</v>
      </c>
      <c r="D212" s="60" t="s">
        <v>189</v>
      </c>
      <c r="E212" s="60" t="s">
        <v>193</v>
      </c>
      <c r="F212" s="66">
        <v>120</v>
      </c>
    </row>
    <row r="213" spans="1:6" ht="25.5">
      <c r="A213" s="15">
        <f t="shared" si="3"/>
        <v>202</v>
      </c>
      <c r="B213" s="65" t="s">
        <v>4</v>
      </c>
      <c r="C213" s="60" t="s">
        <v>363</v>
      </c>
      <c r="D213" s="60" t="s">
        <v>203</v>
      </c>
      <c r="E213" s="60" t="s">
        <v>193</v>
      </c>
      <c r="F213" s="66">
        <v>120</v>
      </c>
    </row>
    <row r="214" spans="1:6" ht="12.75">
      <c r="A214" s="15">
        <f t="shared" si="3"/>
        <v>203</v>
      </c>
      <c r="B214" s="65" t="s">
        <v>218</v>
      </c>
      <c r="C214" s="60" t="s">
        <v>363</v>
      </c>
      <c r="D214" s="60" t="s">
        <v>203</v>
      </c>
      <c r="E214" s="60" t="s">
        <v>260</v>
      </c>
      <c r="F214" s="66">
        <v>120</v>
      </c>
    </row>
    <row r="215" spans="1:6" s="56" customFormat="1" ht="12.75">
      <c r="A215" s="64">
        <f t="shared" si="3"/>
        <v>204</v>
      </c>
      <c r="B215" s="70" t="s">
        <v>576</v>
      </c>
      <c r="C215" s="71" t="s">
        <v>737</v>
      </c>
      <c r="D215" s="71" t="s">
        <v>279</v>
      </c>
      <c r="E215" s="71" t="s">
        <v>193</v>
      </c>
      <c r="F215" s="68">
        <v>62963.7515</v>
      </c>
    </row>
    <row r="216" spans="1:6" ht="12.75">
      <c r="A216" s="15">
        <f t="shared" si="3"/>
        <v>205</v>
      </c>
      <c r="B216" s="65" t="s">
        <v>577</v>
      </c>
      <c r="C216" s="60" t="s">
        <v>738</v>
      </c>
      <c r="D216" s="60" t="s">
        <v>279</v>
      </c>
      <c r="E216" s="60" t="s">
        <v>193</v>
      </c>
      <c r="F216" s="66">
        <v>25331.952</v>
      </c>
    </row>
    <row r="217" spans="1:6" ht="12.75">
      <c r="A217" s="15">
        <f t="shared" si="3"/>
        <v>206</v>
      </c>
      <c r="B217" s="65" t="s">
        <v>590</v>
      </c>
      <c r="C217" s="60" t="s">
        <v>738</v>
      </c>
      <c r="D217" s="60" t="s">
        <v>780</v>
      </c>
      <c r="E217" s="60" t="s">
        <v>193</v>
      </c>
      <c r="F217" s="66">
        <v>24610.752</v>
      </c>
    </row>
    <row r="218" spans="1:6" ht="12.75">
      <c r="A218" s="15">
        <f t="shared" si="3"/>
        <v>207</v>
      </c>
      <c r="B218" s="65" t="s">
        <v>195</v>
      </c>
      <c r="C218" s="60" t="s">
        <v>738</v>
      </c>
      <c r="D218" s="60" t="s">
        <v>739</v>
      </c>
      <c r="E218" s="60" t="s">
        <v>193</v>
      </c>
      <c r="F218" s="66">
        <v>8110.752</v>
      </c>
    </row>
    <row r="219" spans="1:6" ht="12.75">
      <c r="A219" s="15">
        <f t="shared" si="3"/>
        <v>208</v>
      </c>
      <c r="B219" s="65" t="s">
        <v>805</v>
      </c>
      <c r="C219" s="60" t="s">
        <v>738</v>
      </c>
      <c r="D219" s="60" t="s">
        <v>739</v>
      </c>
      <c r="E219" s="60" t="s">
        <v>723</v>
      </c>
      <c r="F219" s="66">
        <v>8110.752</v>
      </c>
    </row>
    <row r="220" spans="1:6" ht="25.5">
      <c r="A220" s="15">
        <f t="shared" si="3"/>
        <v>209</v>
      </c>
      <c r="B220" s="65" t="s">
        <v>226</v>
      </c>
      <c r="C220" s="60" t="s">
        <v>738</v>
      </c>
      <c r="D220" s="60" t="s">
        <v>740</v>
      </c>
      <c r="E220" s="60" t="s">
        <v>193</v>
      </c>
      <c r="F220" s="66">
        <v>16500</v>
      </c>
    </row>
    <row r="221" spans="1:6" ht="12.75">
      <c r="A221" s="15">
        <f t="shared" si="3"/>
        <v>210</v>
      </c>
      <c r="B221" s="65" t="s">
        <v>805</v>
      </c>
      <c r="C221" s="60" t="s">
        <v>738</v>
      </c>
      <c r="D221" s="60" t="s">
        <v>740</v>
      </c>
      <c r="E221" s="60" t="s">
        <v>723</v>
      </c>
      <c r="F221" s="66">
        <v>16500</v>
      </c>
    </row>
    <row r="222" spans="1:6" ht="12.75">
      <c r="A222" s="15">
        <f t="shared" si="3"/>
        <v>211</v>
      </c>
      <c r="B222" s="65" t="s">
        <v>631</v>
      </c>
      <c r="C222" s="60" t="s">
        <v>738</v>
      </c>
      <c r="D222" s="60" t="s">
        <v>770</v>
      </c>
      <c r="E222" s="60" t="s">
        <v>193</v>
      </c>
      <c r="F222" s="66">
        <v>471.2</v>
      </c>
    </row>
    <row r="223" spans="1:6" ht="25.5">
      <c r="A223" s="15">
        <f t="shared" si="3"/>
        <v>212</v>
      </c>
      <c r="B223" s="65" t="s">
        <v>330</v>
      </c>
      <c r="C223" s="60" t="s">
        <v>738</v>
      </c>
      <c r="D223" s="60" t="s">
        <v>331</v>
      </c>
      <c r="E223" s="60" t="s">
        <v>193</v>
      </c>
      <c r="F223" s="66">
        <v>373.2</v>
      </c>
    </row>
    <row r="224" spans="1:6" ht="12.75">
      <c r="A224" s="15">
        <f t="shared" si="3"/>
        <v>213</v>
      </c>
      <c r="B224" s="65" t="s">
        <v>805</v>
      </c>
      <c r="C224" s="60" t="s">
        <v>738</v>
      </c>
      <c r="D224" s="60" t="s">
        <v>331</v>
      </c>
      <c r="E224" s="60" t="s">
        <v>723</v>
      </c>
      <c r="F224" s="66">
        <v>373.2</v>
      </c>
    </row>
    <row r="225" spans="1:6" ht="12.75">
      <c r="A225" s="15">
        <f t="shared" si="3"/>
        <v>214</v>
      </c>
      <c r="B225" s="65" t="s">
        <v>328</v>
      </c>
      <c r="C225" s="60" t="s">
        <v>738</v>
      </c>
      <c r="D225" s="60" t="s">
        <v>329</v>
      </c>
      <c r="E225" s="60" t="s">
        <v>193</v>
      </c>
      <c r="F225" s="66">
        <v>98</v>
      </c>
    </row>
    <row r="226" spans="1:6" ht="12.75">
      <c r="A226" s="15">
        <f t="shared" si="3"/>
        <v>215</v>
      </c>
      <c r="B226" s="65" t="s">
        <v>805</v>
      </c>
      <c r="C226" s="60" t="s">
        <v>738</v>
      </c>
      <c r="D226" s="60" t="s">
        <v>329</v>
      </c>
      <c r="E226" s="60" t="s">
        <v>723</v>
      </c>
      <c r="F226" s="66">
        <v>98</v>
      </c>
    </row>
    <row r="227" spans="1:6" ht="12.75">
      <c r="A227" s="15">
        <f t="shared" si="3"/>
        <v>216</v>
      </c>
      <c r="B227" s="65" t="s">
        <v>365</v>
      </c>
      <c r="C227" s="60" t="s">
        <v>738</v>
      </c>
      <c r="D227" s="60" t="s">
        <v>570</v>
      </c>
      <c r="E227" s="60" t="s">
        <v>193</v>
      </c>
      <c r="F227" s="66">
        <v>250</v>
      </c>
    </row>
    <row r="228" spans="1:6" ht="38.25">
      <c r="A228" s="15">
        <f t="shared" si="3"/>
        <v>217</v>
      </c>
      <c r="B228" s="65" t="s">
        <v>324</v>
      </c>
      <c r="C228" s="60" t="s">
        <v>738</v>
      </c>
      <c r="D228" s="60" t="s">
        <v>325</v>
      </c>
      <c r="E228" s="60" t="s">
        <v>193</v>
      </c>
      <c r="F228" s="66">
        <v>250</v>
      </c>
    </row>
    <row r="229" spans="1:6" ht="12.75">
      <c r="A229" s="15">
        <f t="shared" si="3"/>
        <v>218</v>
      </c>
      <c r="B229" s="65" t="s">
        <v>805</v>
      </c>
      <c r="C229" s="60" t="s">
        <v>738</v>
      </c>
      <c r="D229" s="60" t="s">
        <v>325</v>
      </c>
      <c r="E229" s="60" t="s">
        <v>723</v>
      </c>
      <c r="F229" s="66">
        <v>250</v>
      </c>
    </row>
    <row r="230" spans="1:6" ht="12.75">
      <c r="A230" s="15">
        <f t="shared" si="3"/>
        <v>219</v>
      </c>
      <c r="B230" s="65" t="s">
        <v>591</v>
      </c>
      <c r="C230" s="60" t="s">
        <v>741</v>
      </c>
      <c r="D230" s="60" t="s">
        <v>279</v>
      </c>
      <c r="E230" s="60" t="s">
        <v>193</v>
      </c>
      <c r="F230" s="66">
        <v>33992.6885</v>
      </c>
    </row>
    <row r="231" spans="1:6" ht="12.75">
      <c r="A231" s="15">
        <f t="shared" si="3"/>
        <v>220</v>
      </c>
      <c r="B231" s="65" t="s">
        <v>227</v>
      </c>
      <c r="C231" s="60" t="s">
        <v>741</v>
      </c>
      <c r="D231" s="60" t="s">
        <v>813</v>
      </c>
      <c r="E231" s="60" t="s">
        <v>193</v>
      </c>
      <c r="F231" s="66">
        <v>26774.2325</v>
      </c>
    </row>
    <row r="232" spans="1:6" ht="12.75">
      <c r="A232" s="15">
        <f t="shared" si="3"/>
        <v>221</v>
      </c>
      <c r="B232" s="65" t="s">
        <v>195</v>
      </c>
      <c r="C232" s="60" t="s">
        <v>741</v>
      </c>
      <c r="D232" s="60" t="s">
        <v>742</v>
      </c>
      <c r="E232" s="60" t="s">
        <v>193</v>
      </c>
      <c r="F232" s="66">
        <v>26774.2325</v>
      </c>
    </row>
    <row r="233" spans="1:6" ht="12.75">
      <c r="A233" s="15">
        <f t="shared" si="3"/>
        <v>222</v>
      </c>
      <c r="B233" s="65" t="s">
        <v>805</v>
      </c>
      <c r="C233" s="60" t="s">
        <v>741</v>
      </c>
      <c r="D233" s="60" t="s">
        <v>742</v>
      </c>
      <c r="E233" s="60" t="s">
        <v>723</v>
      </c>
      <c r="F233" s="66">
        <v>26774.2325</v>
      </c>
    </row>
    <row r="234" spans="1:6" ht="12.75">
      <c r="A234" s="15">
        <f t="shared" si="3"/>
        <v>223</v>
      </c>
      <c r="B234" s="65" t="s">
        <v>79</v>
      </c>
      <c r="C234" s="60" t="s">
        <v>741</v>
      </c>
      <c r="D234" s="60" t="s">
        <v>761</v>
      </c>
      <c r="E234" s="60" t="s">
        <v>193</v>
      </c>
      <c r="F234" s="66">
        <v>5667</v>
      </c>
    </row>
    <row r="235" spans="1:6" ht="38.25">
      <c r="A235" s="15">
        <f t="shared" si="3"/>
        <v>224</v>
      </c>
      <c r="B235" s="65" t="s">
        <v>592</v>
      </c>
      <c r="C235" s="60" t="s">
        <v>741</v>
      </c>
      <c r="D235" s="60" t="s">
        <v>743</v>
      </c>
      <c r="E235" s="60" t="s">
        <v>193</v>
      </c>
      <c r="F235" s="66">
        <v>5667</v>
      </c>
    </row>
    <row r="236" spans="1:6" ht="12.75">
      <c r="A236" s="15">
        <f t="shared" si="3"/>
        <v>225</v>
      </c>
      <c r="B236" s="65" t="s">
        <v>805</v>
      </c>
      <c r="C236" s="60" t="s">
        <v>741</v>
      </c>
      <c r="D236" s="60" t="s">
        <v>743</v>
      </c>
      <c r="E236" s="60" t="s">
        <v>723</v>
      </c>
      <c r="F236" s="66">
        <v>5667</v>
      </c>
    </row>
    <row r="237" spans="1:6" ht="12.75">
      <c r="A237" s="15">
        <f t="shared" si="3"/>
        <v>226</v>
      </c>
      <c r="B237" s="65" t="s">
        <v>631</v>
      </c>
      <c r="C237" s="60" t="s">
        <v>741</v>
      </c>
      <c r="D237" s="60" t="s">
        <v>770</v>
      </c>
      <c r="E237" s="60" t="s">
        <v>193</v>
      </c>
      <c r="F237" s="66">
        <v>1390.7</v>
      </c>
    </row>
    <row r="238" spans="1:6" ht="25.5">
      <c r="A238" s="15">
        <f t="shared" si="3"/>
        <v>227</v>
      </c>
      <c r="B238" s="65" t="s">
        <v>330</v>
      </c>
      <c r="C238" s="60" t="s">
        <v>741</v>
      </c>
      <c r="D238" s="60" t="s">
        <v>331</v>
      </c>
      <c r="E238" s="60" t="s">
        <v>193</v>
      </c>
      <c r="F238" s="66">
        <v>431.7</v>
      </c>
    </row>
    <row r="239" spans="1:6" ht="12.75">
      <c r="A239" s="15">
        <f t="shared" si="3"/>
        <v>228</v>
      </c>
      <c r="B239" s="65" t="s">
        <v>805</v>
      </c>
      <c r="C239" s="60" t="s">
        <v>741</v>
      </c>
      <c r="D239" s="60" t="s">
        <v>331</v>
      </c>
      <c r="E239" s="60" t="s">
        <v>723</v>
      </c>
      <c r="F239" s="66">
        <v>431.7</v>
      </c>
    </row>
    <row r="240" spans="1:6" ht="12.75">
      <c r="A240" s="15">
        <f t="shared" si="3"/>
        <v>229</v>
      </c>
      <c r="B240" s="65" t="s">
        <v>328</v>
      </c>
      <c r="C240" s="60" t="s">
        <v>741</v>
      </c>
      <c r="D240" s="60" t="s">
        <v>329</v>
      </c>
      <c r="E240" s="60" t="s">
        <v>193</v>
      </c>
      <c r="F240" s="66">
        <v>959</v>
      </c>
    </row>
    <row r="241" spans="1:6" ht="12.75">
      <c r="A241" s="15">
        <f t="shared" si="3"/>
        <v>230</v>
      </c>
      <c r="B241" s="65" t="s">
        <v>805</v>
      </c>
      <c r="C241" s="60" t="s">
        <v>741</v>
      </c>
      <c r="D241" s="60" t="s">
        <v>329</v>
      </c>
      <c r="E241" s="60" t="s">
        <v>723</v>
      </c>
      <c r="F241" s="66">
        <v>959</v>
      </c>
    </row>
    <row r="242" spans="1:6" ht="12.75">
      <c r="A242" s="15">
        <f t="shared" si="3"/>
        <v>231</v>
      </c>
      <c r="B242" s="65" t="s">
        <v>365</v>
      </c>
      <c r="C242" s="60" t="s">
        <v>741</v>
      </c>
      <c r="D242" s="60" t="s">
        <v>570</v>
      </c>
      <c r="E242" s="60" t="s">
        <v>193</v>
      </c>
      <c r="F242" s="66">
        <v>160.756</v>
      </c>
    </row>
    <row r="243" spans="1:6" ht="38.25">
      <c r="A243" s="15">
        <f t="shared" si="3"/>
        <v>232</v>
      </c>
      <c r="B243" s="65" t="s">
        <v>324</v>
      </c>
      <c r="C243" s="60" t="s">
        <v>741</v>
      </c>
      <c r="D243" s="60" t="s">
        <v>325</v>
      </c>
      <c r="E243" s="60" t="s">
        <v>193</v>
      </c>
      <c r="F243" s="66">
        <v>160.756</v>
      </c>
    </row>
    <row r="244" spans="1:6" ht="12.75">
      <c r="A244" s="15">
        <f t="shared" si="3"/>
        <v>233</v>
      </c>
      <c r="B244" s="65" t="s">
        <v>805</v>
      </c>
      <c r="C244" s="60" t="s">
        <v>741</v>
      </c>
      <c r="D244" s="60" t="s">
        <v>325</v>
      </c>
      <c r="E244" s="60" t="s">
        <v>723</v>
      </c>
      <c r="F244" s="66">
        <v>160.756</v>
      </c>
    </row>
    <row r="245" spans="1:6" ht="12.75">
      <c r="A245" s="15">
        <f t="shared" si="3"/>
        <v>234</v>
      </c>
      <c r="B245" s="65" t="s">
        <v>593</v>
      </c>
      <c r="C245" s="60" t="s">
        <v>263</v>
      </c>
      <c r="D245" s="60" t="s">
        <v>279</v>
      </c>
      <c r="E245" s="60" t="s">
        <v>193</v>
      </c>
      <c r="F245" s="66">
        <v>3639.111</v>
      </c>
    </row>
    <row r="246" spans="1:6" ht="38.25">
      <c r="A246" s="15">
        <f t="shared" si="3"/>
        <v>235</v>
      </c>
      <c r="B246" s="65" t="s">
        <v>376</v>
      </c>
      <c r="C246" s="60" t="s">
        <v>263</v>
      </c>
      <c r="D246" s="60" t="s">
        <v>778</v>
      </c>
      <c r="E246" s="60" t="s">
        <v>193</v>
      </c>
      <c r="F246" s="66">
        <v>1248.111</v>
      </c>
    </row>
    <row r="247" spans="1:6" ht="12.75">
      <c r="A247" s="15">
        <f t="shared" si="3"/>
        <v>236</v>
      </c>
      <c r="B247" s="65" t="s">
        <v>195</v>
      </c>
      <c r="C247" s="60" t="s">
        <v>263</v>
      </c>
      <c r="D247" s="60" t="s">
        <v>733</v>
      </c>
      <c r="E247" s="60" t="s">
        <v>193</v>
      </c>
      <c r="F247" s="66">
        <v>1248.111</v>
      </c>
    </row>
    <row r="248" spans="1:6" ht="12.75">
      <c r="A248" s="15">
        <f t="shared" si="3"/>
        <v>237</v>
      </c>
      <c r="B248" s="65" t="s">
        <v>805</v>
      </c>
      <c r="C248" s="60" t="s">
        <v>263</v>
      </c>
      <c r="D248" s="60" t="s">
        <v>733</v>
      </c>
      <c r="E248" s="60" t="s">
        <v>723</v>
      </c>
      <c r="F248" s="66">
        <v>1248.111</v>
      </c>
    </row>
    <row r="249" spans="1:6" ht="12.75">
      <c r="A249" s="15">
        <f t="shared" si="3"/>
        <v>238</v>
      </c>
      <c r="B249" s="65" t="s">
        <v>631</v>
      </c>
      <c r="C249" s="60" t="s">
        <v>263</v>
      </c>
      <c r="D249" s="60" t="s">
        <v>770</v>
      </c>
      <c r="E249" s="60" t="s">
        <v>193</v>
      </c>
      <c r="F249" s="66">
        <v>30.1</v>
      </c>
    </row>
    <row r="250" spans="1:6" ht="25.5">
      <c r="A250" s="15">
        <f t="shared" si="3"/>
        <v>239</v>
      </c>
      <c r="B250" s="65" t="s">
        <v>330</v>
      </c>
      <c r="C250" s="60" t="s">
        <v>263</v>
      </c>
      <c r="D250" s="60" t="s">
        <v>331</v>
      </c>
      <c r="E250" s="60" t="s">
        <v>193</v>
      </c>
      <c r="F250" s="66">
        <v>30.1</v>
      </c>
    </row>
    <row r="251" spans="1:6" ht="12.75">
      <c r="A251" s="15">
        <f t="shared" si="3"/>
        <v>240</v>
      </c>
      <c r="B251" s="65" t="s">
        <v>805</v>
      </c>
      <c r="C251" s="60" t="s">
        <v>263</v>
      </c>
      <c r="D251" s="60" t="s">
        <v>331</v>
      </c>
      <c r="E251" s="60" t="s">
        <v>723</v>
      </c>
      <c r="F251" s="66">
        <v>30.1</v>
      </c>
    </row>
    <row r="252" spans="1:6" ht="12.75">
      <c r="A252" s="15">
        <f t="shared" si="3"/>
        <v>241</v>
      </c>
      <c r="B252" s="65" t="s">
        <v>636</v>
      </c>
      <c r="C252" s="60" t="s">
        <v>263</v>
      </c>
      <c r="D252" s="60" t="s">
        <v>189</v>
      </c>
      <c r="E252" s="60" t="s">
        <v>193</v>
      </c>
      <c r="F252" s="66">
        <v>2360.9</v>
      </c>
    </row>
    <row r="253" spans="1:6" ht="63.75">
      <c r="A253" s="15">
        <f t="shared" si="3"/>
        <v>242</v>
      </c>
      <c r="B253" s="65" t="s">
        <v>64</v>
      </c>
      <c r="C253" s="60" t="s">
        <v>263</v>
      </c>
      <c r="D253" s="60" t="s">
        <v>301</v>
      </c>
      <c r="E253" s="60" t="s">
        <v>193</v>
      </c>
      <c r="F253" s="66">
        <v>380</v>
      </c>
    </row>
    <row r="254" spans="1:6" ht="12.75">
      <c r="A254" s="15">
        <f t="shared" si="3"/>
        <v>243</v>
      </c>
      <c r="B254" s="65" t="s">
        <v>218</v>
      </c>
      <c r="C254" s="60" t="s">
        <v>263</v>
      </c>
      <c r="D254" s="60" t="s">
        <v>301</v>
      </c>
      <c r="E254" s="60" t="s">
        <v>260</v>
      </c>
      <c r="F254" s="66">
        <v>380</v>
      </c>
    </row>
    <row r="255" spans="1:6" ht="51">
      <c r="A255" s="15">
        <f t="shared" si="3"/>
        <v>244</v>
      </c>
      <c r="B255" s="65" t="s">
        <v>382</v>
      </c>
      <c r="C255" s="60" t="s">
        <v>263</v>
      </c>
      <c r="D255" s="60" t="s">
        <v>302</v>
      </c>
      <c r="E255" s="60" t="s">
        <v>193</v>
      </c>
      <c r="F255" s="66">
        <v>280</v>
      </c>
    </row>
    <row r="256" spans="1:6" ht="12.75">
      <c r="A256" s="15">
        <f t="shared" si="3"/>
        <v>245</v>
      </c>
      <c r="B256" s="65" t="s">
        <v>218</v>
      </c>
      <c r="C256" s="60" t="s">
        <v>263</v>
      </c>
      <c r="D256" s="60" t="s">
        <v>302</v>
      </c>
      <c r="E256" s="60" t="s">
        <v>260</v>
      </c>
      <c r="F256" s="66">
        <v>280</v>
      </c>
    </row>
    <row r="257" spans="1:6" ht="51">
      <c r="A257" s="15">
        <f t="shared" si="3"/>
        <v>246</v>
      </c>
      <c r="B257" s="65" t="s">
        <v>228</v>
      </c>
      <c r="C257" s="60" t="s">
        <v>263</v>
      </c>
      <c r="D257" s="60" t="s">
        <v>303</v>
      </c>
      <c r="E257" s="60" t="s">
        <v>193</v>
      </c>
      <c r="F257" s="66">
        <v>832</v>
      </c>
    </row>
    <row r="258" spans="1:6" ht="12.75">
      <c r="A258" s="15">
        <f t="shared" si="3"/>
        <v>247</v>
      </c>
      <c r="B258" s="65" t="s">
        <v>218</v>
      </c>
      <c r="C258" s="60" t="s">
        <v>263</v>
      </c>
      <c r="D258" s="60" t="s">
        <v>303</v>
      </c>
      <c r="E258" s="60" t="s">
        <v>260</v>
      </c>
      <c r="F258" s="66">
        <v>832</v>
      </c>
    </row>
    <row r="259" spans="1:6" ht="25.5">
      <c r="A259" s="15">
        <f t="shared" si="3"/>
        <v>248</v>
      </c>
      <c r="B259" s="65" t="s">
        <v>594</v>
      </c>
      <c r="C259" s="60" t="s">
        <v>263</v>
      </c>
      <c r="D259" s="60" t="s">
        <v>84</v>
      </c>
      <c r="E259" s="60" t="s">
        <v>193</v>
      </c>
      <c r="F259" s="66">
        <v>634.3</v>
      </c>
    </row>
    <row r="260" spans="1:6" s="56" customFormat="1" ht="12.75">
      <c r="A260" s="15">
        <f t="shared" si="3"/>
        <v>249</v>
      </c>
      <c r="B260" s="65" t="s">
        <v>218</v>
      </c>
      <c r="C260" s="60" t="s">
        <v>263</v>
      </c>
      <c r="D260" s="60" t="s">
        <v>84</v>
      </c>
      <c r="E260" s="60" t="s">
        <v>260</v>
      </c>
      <c r="F260" s="66">
        <v>634.3</v>
      </c>
    </row>
    <row r="261" spans="1:6" ht="25.5">
      <c r="A261" s="15">
        <f t="shared" si="3"/>
        <v>250</v>
      </c>
      <c r="B261" s="65" t="s">
        <v>595</v>
      </c>
      <c r="C261" s="60" t="s">
        <v>263</v>
      </c>
      <c r="D261" s="60" t="s">
        <v>85</v>
      </c>
      <c r="E261" s="60" t="s">
        <v>193</v>
      </c>
      <c r="F261" s="66">
        <v>234.6</v>
      </c>
    </row>
    <row r="262" spans="1:6" ht="12.75">
      <c r="A262" s="15">
        <f t="shared" si="3"/>
        <v>251</v>
      </c>
      <c r="B262" s="65" t="s">
        <v>218</v>
      </c>
      <c r="C262" s="60" t="s">
        <v>263</v>
      </c>
      <c r="D262" s="60" t="s">
        <v>85</v>
      </c>
      <c r="E262" s="60" t="s">
        <v>260</v>
      </c>
      <c r="F262" s="66">
        <v>234.6</v>
      </c>
    </row>
    <row r="263" spans="1:6" ht="12.75">
      <c r="A263" s="64">
        <f t="shared" si="3"/>
        <v>252</v>
      </c>
      <c r="B263" s="70" t="s">
        <v>596</v>
      </c>
      <c r="C263" s="71" t="s">
        <v>745</v>
      </c>
      <c r="D263" s="71" t="s">
        <v>279</v>
      </c>
      <c r="E263" s="71" t="s">
        <v>193</v>
      </c>
      <c r="F263" s="68">
        <v>59624.172</v>
      </c>
    </row>
    <row r="264" spans="1:6" ht="12.75">
      <c r="A264" s="15">
        <f t="shared" si="3"/>
        <v>253</v>
      </c>
      <c r="B264" s="65" t="s">
        <v>597</v>
      </c>
      <c r="C264" s="60" t="s">
        <v>746</v>
      </c>
      <c r="D264" s="60" t="s">
        <v>279</v>
      </c>
      <c r="E264" s="60" t="s">
        <v>193</v>
      </c>
      <c r="F264" s="66">
        <v>2514.842</v>
      </c>
    </row>
    <row r="265" spans="1:6" ht="12.75">
      <c r="A265" s="15">
        <f t="shared" si="3"/>
        <v>254</v>
      </c>
      <c r="B265" s="65" t="s">
        <v>806</v>
      </c>
      <c r="C265" s="60" t="s">
        <v>746</v>
      </c>
      <c r="D265" s="60" t="s">
        <v>807</v>
      </c>
      <c r="E265" s="60" t="s">
        <v>193</v>
      </c>
      <c r="F265" s="66">
        <v>2514.842</v>
      </c>
    </row>
    <row r="266" spans="1:6" ht="25.5">
      <c r="A266" s="15">
        <f t="shared" si="3"/>
        <v>255</v>
      </c>
      <c r="B266" s="65" t="s">
        <v>783</v>
      </c>
      <c r="C266" s="60" t="s">
        <v>746</v>
      </c>
      <c r="D266" s="60" t="s">
        <v>747</v>
      </c>
      <c r="E266" s="60" t="s">
        <v>193</v>
      </c>
      <c r="F266" s="66">
        <v>2514.842</v>
      </c>
    </row>
    <row r="267" spans="1:6" ht="12.75">
      <c r="A267" s="15">
        <f t="shared" si="3"/>
        <v>256</v>
      </c>
      <c r="B267" s="65" t="s">
        <v>784</v>
      </c>
      <c r="C267" s="60" t="s">
        <v>746</v>
      </c>
      <c r="D267" s="60" t="s">
        <v>747</v>
      </c>
      <c r="E267" s="60" t="s">
        <v>748</v>
      </c>
      <c r="F267" s="66">
        <v>2514.842</v>
      </c>
    </row>
    <row r="268" spans="1:6" ht="12.75">
      <c r="A268" s="15">
        <f t="shared" si="3"/>
        <v>257</v>
      </c>
      <c r="B268" s="65" t="s">
        <v>598</v>
      </c>
      <c r="C268" s="60" t="s">
        <v>749</v>
      </c>
      <c r="D268" s="60" t="s">
        <v>279</v>
      </c>
      <c r="E268" s="60" t="s">
        <v>193</v>
      </c>
      <c r="F268" s="66">
        <v>53045.33</v>
      </c>
    </row>
    <row r="269" spans="1:6" ht="12.75">
      <c r="A269" s="15">
        <f t="shared" si="3"/>
        <v>258</v>
      </c>
      <c r="B269" s="65" t="s">
        <v>762</v>
      </c>
      <c r="C269" s="60" t="s">
        <v>749</v>
      </c>
      <c r="D269" s="60" t="s">
        <v>763</v>
      </c>
      <c r="E269" s="60" t="s">
        <v>193</v>
      </c>
      <c r="F269" s="66">
        <v>24.34</v>
      </c>
    </row>
    <row r="270" spans="1:6" ht="12.75">
      <c r="A270" s="15">
        <f aca="true" t="shared" si="4" ref="A270:A333">1+A269</f>
        <v>259</v>
      </c>
      <c r="B270" s="65" t="s">
        <v>769</v>
      </c>
      <c r="C270" s="60" t="s">
        <v>749</v>
      </c>
      <c r="D270" s="60" t="s">
        <v>582</v>
      </c>
      <c r="E270" s="60" t="s">
        <v>193</v>
      </c>
      <c r="F270" s="66">
        <v>24.34</v>
      </c>
    </row>
    <row r="271" spans="1:6" ht="12.75">
      <c r="A271" s="15">
        <f t="shared" si="4"/>
        <v>260</v>
      </c>
      <c r="B271" s="65" t="s">
        <v>784</v>
      </c>
      <c r="C271" s="60" t="s">
        <v>749</v>
      </c>
      <c r="D271" s="60" t="s">
        <v>582</v>
      </c>
      <c r="E271" s="60" t="s">
        <v>748</v>
      </c>
      <c r="F271" s="66">
        <v>24.34</v>
      </c>
    </row>
    <row r="272" spans="1:6" ht="12.75">
      <c r="A272" s="15">
        <f t="shared" si="4"/>
        <v>261</v>
      </c>
      <c r="B272" s="65" t="s">
        <v>229</v>
      </c>
      <c r="C272" s="60" t="s">
        <v>749</v>
      </c>
      <c r="D272" s="60" t="s">
        <v>51</v>
      </c>
      <c r="E272" s="60" t="s">
        <v>193</v>
      </c>
      <c r="F272" s="66">
        <v>686.1</v>
      </c>
    </row>
    <row r="273" spans="1:6" ht="25.5">
      <c r="A273" s="15">
        <f t="shared" si="4"/>
        <v>262</v>
      </c>
      <c r="B273" s="65" t="s">
        <v>230</v>
      </c>
      <c r="C273" s="60" t="s">
        <v>749</v>
      </c>
      <c r="D273" s="60" t="s">
        <v>52</v>
      </c>
      <c r="E273" s="60" t="s">
        <v>193</v>
      </c>
      <c r="F273" s="66">
        <v>158.6</v>
      </c>
    </row>
    <row r="274" spans="1:6" ht="12.75">
      <c r="A274" s="15">
        <f t="shared" si="4"/>
        <v>263</v>
      </c>
      <c r="B274" s="65" t="s">
        <v>784</v>
      </c>
      <c r="C274" s="60" t="s">
        <v>749</v>
      </c>
      <c r="D274" s="60" t="s">
        <v>52</v>
      </c>
      <c r="E274" s="60" t="s">
        <v>748</v>
      </c>
      <c r="F274" s="66">
        <v>158.6</v>
      </c>
    </row>
    <row r="275" spans="1:6" ht="25.5">
      <c r="A275" s="15">
        <f t="shared" si="4"/>
        <v>264</v>
      </c>
      <c r="B275" s="65" t="s">
        <v>332</v>
      </c>
      <c r="C275" s="60" t="s">
        <v>749</v>
      </c>
      <c r="D275" s="60" t="s">
        <v>53</v>
      </c>
      <c r="E275" s="60" t="s">
        <v>193</v>
      </c>
      <c r="F275" s="66">
        <v>443.7</v>
      </c>
    </row>
    <row r="276" spans="1:6" ht="12.75">
      <c r="A276" s="15">
        <f t="shared" si="4"/>
        <v>265</v>
      </c>
      <c r="B276" s="65" t="s">
        <v>784</v>
      </c>
      <c r="C276" s="60" t="s">
        <v>749</v>
      </c>
      <c r="D276" s="60" t="s">
        <v>53</v>
      </c>
      <c r="E276" s="60" t="s">
        <v>748</v>
      </c>
      <c r="F276" s="66">
        <v>443.7</v>
      </c>
    </row>
    <row r="277" spans="1:6" ht="12.75">
      <c r="A277" s="15">
        <f t="shared" si="4"/>
        <v>266</v>
      </c>
      <c r="B277" s="65" t="s">
        <v>689</v>
      </c>
      <c r="C277" s="60" t="s">
        <v>749</v>
      </c>
      <c r="D277" s="60" t="s">
        <v>683</v>
      </c>
      <c r="E277" s="60" t="s">
        <v>193</v>
      </c>
      <c r="F277" s="66">
        <v>83.8</v>
      </c>
    </row>
    <row r="278" spans="1:6" ht="12.75">
      <c r="A278" s="15">
        <f t="shared" si="4"/>
        <v>267</v>
      </c>
      <c r="B278" s="65" t="s">
        <v>784</v>
      </c>
      <c r="C278" s="60" t="s">
        <v>749</v>
      </c>
      <c r="D278" s="60" t="s">
        <v>683</v>
      </c>
      <c r="E278" s="60" t="s">
        <v>748</v>
      </c>
      <c r="F278" s="66">
        <v>83.8</v>
      </c>
    </row>
    <row r="279" spans="1:6" ht="12.75">
      <c r="A279" s="15">
        <f t="shared" si="4"/>
        <v>268</v>
      </c>
      <c r="B279" s="65" t="s">
        <v>599</v>
      </c>
      <c r="C279" s="60" t="s">
        <v>749</v>
      </c>
      <c r="D279" s="60" t="s">
        <v>773</v>
      </c>
      <c r="E279" s="60" t="s">
        <v>193</v>
      </c>
      <c r="F279" s="66">
        <v>16024</v>
      </c>
    </row>
    <row r="280" spans="1:6" ht="12.75">
      <c r="A280" s="15">
        <f t="shared" si="4"/>
        <v>269</v>
      </c>
      <c r="B280" s="65" t="s">
        <v>600</v>
      </c>
      <c r="C280" s="60" t="s">
        <v>749</v>
      </c>
      <c r="D280" s="60" t="s">
        <v>39</v>
      </c>
      <c r="E280" s="60" t="s">
        <v>193</v>
      </c>
      <c r="F280" s="66">
        <v>7023</v>
      </c>
    </row>
    <row r="281" spans="1:6" ht="12.75">
      <c r="A281" s="15">
        <f t="shared" si="4"/>
        <v>270</v>
      </c>
      <c r="B281" s="65" t="s">
        <v>784</v>
      </c>
      <c r="C281" s="60" t="s">
        <v>749</v>
      </c>
      <c r="D281" s="60" t="s">
        <v>39</v>
      </c>
      <c r="E281" s="60" t="s">
        <v>748</v>
      </c>
      <c r="F281" s="66">
        <v>7023</v>
      </c>
    </row>
    <row r="282" spans="1:6" ht="25.5">
      <c r="A282" s="15">
        <f t="shared" si="4"/>
        <v>271</v>
      </c>
      <c r="B282" s="65" t="s">
        <v>622</v>
      </c>
      <c r="C282" s="60" t="s">
        <v>749</v>
      </c>
      <c r="D282" s="60" t="s">
        <v>717</v>
      </c>
      <c r="E282" s="60" t="s">
        <v>193</v>
      </c>
      <c r="F282" s="66">
        <v>9001</v>
      </c>
    </row>
    <row r="283" spans="1:6" ht="12.75">
      <c r="A283" s="15">
        <f t="shared" si="4"/>
        <v>272</v>
      </c>
      <c r="B283" s="65" t="s">
        <v>231</v>
      </c>
      <c r="C283" s="60" t="s">
        <v>749</v>
      </c>
      <c r="D283" s="60" t="s">
        <v>717</v>
      </c>
      <c r="E283" s="60" t="s">
        <v>613</v>
      </c>
      <c r="F283" s="66">
        <v>9001</v>
      </c>
    </row>
    <row r="284" spans="1:6" ht="12.75">
      <c r="A284" s="15">
        <f t="shared" si="4"/>
        <v>273</v>
      </c>
      <c r="B284" s="65" t="s">
        <v>631</v>
      </c>
      <c r="C284" s="60" t="s">
        <v>749</v>
      </c>
      <c r="D284" s="60" t="s">
        <v>770</v>
      </c>
      <c r="E284" s="60" t="s">
        <v>193</v>
      </c>
      <c r="F284" s="66">
        <v>33727.6</v>
      </c>
    </row>
    <row r="285" spans="1:6" ht="25.5">
      <c r="A285" s="15">
        <f t="shared" si="4"/>
        <v>274</v>
      </c>
      <c r="B285" s="65" t="s">
        <v>232</v>
      </c>
      <c r="C285" s="60" t="s">
        <v>749</v>
      </c>
      <c r="D285" s="60" t="s">
        <v>375</v>
      </c>
      <c r="E285" s="60" t="s">
        <v>193</v>
      </c>
      <c r="F285" s="66">
        <v>486</v>
      </c>
    </row>
    <row r="286" spans="1:6" ht="12.75">
      <c r="A286" s="15">
        <f t="shared" si="4"/>
        <v>275</v>
      </c>
      <c r="B286" s="65" t="s">
        <v>784</v>
      </c>
      <c r="C286" s="60" t="s">
        <v>749</v>
      </c>
      <c r="D286" s="60" t="s">
        <v>375</v>
      </c>
      <c r="E286" s="60" t="s">
        <v>748</v>
      </c>
      <c r="F286" s="66">
        <v>486</v>
      </c>
    </row>
    <row r="287" spans="1:6" ht="25.5">
      <c r="A287" s="15">
        <f t="shared" si="4"/>
        <v>276</v>
      </c>
      <c r="B287" s="65" t="s">
        <v>233</v>
      </c>
      <c r="C287" s="60" t="s">
        <v>749</v>
      </c>
      <c r="D287" s="60" t="s">
        <v>715</v>
      </c>
      <c r="E287" s="60" t="s">
        <v>193</v>
      </c>
      <c r="F287" s="66">
        <v>665.6</v>
      </c>
    </row>
    <row r="288" spans="1:6" ht="12.75">
      <c r="A288" s="15">
        <f t="shared" si="4"/>
        <v>277</v>
      </c>
      <c r="B288" s="65" t="s">
        <v>784</v>
      </c>
      <c r="C288" s="60" t="s">
        <v>749</v>
      </c>
      <c r="D288" s="60" t="s">
        <v>715</v>
      </c>
      <c r="E288" s="60" t="s">
        <v>748</v>
      </c>
      <c r="F288" s="66">
        <v>665.6</v>
      </c>
    </row>
    <row r="289" spans="1:6" ht="38.25">
      <c r="A289" s="15">
        <f t="shared" si="4"/>
        <v>278</v>
      </c>
      <c r="B289" s="65" t="s">
        <v>234</v>
      </c>
      <c r="C289" s="60" t="s">
        <v>749</v>
      </c>
      <c r="D289" s="60" t="s">
        <v>578</v>
      </c>
      <c r="E289" s="60" t="s">
        <v>193</v>
      </c>
      <c r="F289" s="66">
        <v>32576</v>
      </c>
    </row>
    <row r="290" spans="1:6" ht="12.75">
      <c r="A290" s="15">
        <f t="shared" si="4"/>
        <v>279</v>
      </c>
      <c r="B290" s="65" t="s">
        <v>231</v>
      </c>
      <c r="C290" s="60" t="s">
        <v>749</v>
      </c>
      <c r="D290" s="60" t="s">
        <v>578</v>
      </c>
      <c r="E290" s="60" t="s">
        <v>613</v>
      </c>
      <c r="F290" s="66">
        <v>32576</v>
      </c>
    </row>
    <row r="291" spans="1:6" ht="12.75">
      <c r="A291" s="15">
        <f t="shared" si="4"/>
        <v>280</v>
      </c>
      <c r="B291" s="65" t="s">
        <v>365</v>
      </c>
      <c r="C291" s="60" t="s">
        <v>749</v>
      </c>
      <c r="D291" s="60" t="s">
        <v>570</v>
      </c>
      <c r="E291" s="60" t="s">
        <v>193</v>
      </c>
      <c r="F291" s="66">
        <v>644.4</v>
      </c>
    </row>
    <row r="292" spans="1:6" ht="25.5">
      <c r="A292" s="15">
        <f t="shared" si="4"/>
        <v>281</v>
      </c>
      <c r="B292" s="65" t="s">
        <v>639</v>
      </c>
      <c r="C292" s="60" t="s">
        <v>749</v>
      </c>
      <c r="D292" s="60" t="s">
        <v>45</v>
      </c>
      <c r="E292" s="60" t="s">
        <v>193</v>
      </c>
      <c r="F292" s="66">
        <v>239.4</v>
      </c>
    </row>
    <row r="293" spans="1:6" ht="12.75">
      <c r="A293" s="15">
        <f t="shared" si="4"/>
        <v>282</v>
      </c>
      <c r="B293" s="65" t="s">
        <v>784</v>
      </c>
      <c r="C293" s="60" t="s">
        <v>749</v>
      </c>
      <c r="D293" s="60" t="s">
        <v>45</v>
      </c>
      <c r="E293" s="60" t="s">
        <v>748</v>
      </c>
      <c r="F293" s="66">
        <v>239.4</v>
      </c>
    </row>
    <row r="294" spans="1:6" ht="51">
      <c r="A294" s="15">
        <f t="shared" si="4"/>
        <v>283</v>
      </c>
      <c r="B294" s="65" t="s">
        <v>383</v>
      </c>
      <c r="C294" s="60" t="s">
        <v>749</v>
      </c>
      <c r="D294" s="60" t="s">
        <v>333</v>
      </c>
      <c r="E294" s="60" t="s">
        <v>193</v>
      </c>
      <c r="F294" s="66">
        <v>405</v>
      </c>
    </row>
    <row r="295" spans="1:6" ht="12.75">
      <c r="A295" s="15">
        <f t="shared" si="4"/>
        <v>284</v>
      </c>
      <c r="B295" s="65" t="s">
        <v>784</v>
      </c>
      <c r="C295" s="60" t="s">
        <v>749</v>
      </c>
      <c r="D295" s="60" t="s">
        <v>333</v>
      </c>
      <c r="E295" s="60" t="s">
        <v>748</v>
      </c>
      <c r="F295" s="66">
        <v>405</v>
      </c>
    </row>
    <row r="296" spans="1:6" ht="12.75">
      <c r="A296" s="15">
        <f t="shared" si="4"/>
        <v>285</v>
      </c>
      <c r="B296" s="65" t="s">
        <v>636</v>
      </c>
      <c r="C296" s="60" t="s">
        <v>749</v>
      </c>
      <c r="D296" s="60" t="s">
        <v>189</v>
      </c>
      <c r="E296" s="60" t="s">
        <v>193</v>
      </c>
      <c r="F296" s="66">
        <v>1938.89</v>
      </c>
    </row>
    <row r="297" spans="1:6" ht="25.5">
      <c r="A297" s="15">
        <f t="shared" si="4"/>
        <v>286</v>
      </c>
      <c r="B297" s="65" t="s">
        <v>49</v>
      </c>
      <c r="C297" s="60" t="s">
        <v>749</v>
      </c>
      <c r="D297" s="60" t="s">
        <v>202</v>
      </c>
      <c r="E297" s="60" t="s">
        <v>193</v>
      </c>
      <c r="F297" s="66">
        <v>856.89</v>
      </c>
    </row>
    <row r="298" spans="1:6" ht="12.75">
      <c r="A298" s="15">
        <f t="shared" si="4"/>
        <v>287</v>
      </c>
      <c r="B298" s="65" t="s">
        <v>218</v>
      </c>
      <c r="C298" s="60" t="s">
        <v>749</v>
      </c>
      <c r="D298" s="60" t="s">
        <v>202</v>
      </c>
      <c r="E298" s="60" t="s">
        <v>260</v>
      </c>
      <c r="F298" s="66">
        <v>856.89</v>
      </c>
    </row>
    <row r="299" spans="1:6" ht="25.5">
      <c r="A299" s="15">
        <f t="shared" si="4"/>
        <v>288</v>
      </c>
      <c r="B299" s="65" t="s">
        <v>406</v>
      </c>
      <c r="C299" s="60" t="s">
        <v>749</v>
      </c>
      <c r="D299" s="60" t="s">
        <v>207</v>
      </c>
      <c r="E299" s="60" t="s">
        <v>193</v>
      </c>
      <c r="F299" s="66">
        <v>533</v>
      </c>
    </row>
    <row r="300" spans="1:6" ht="12.75">
      <c r="A300" s="15">
        <f t="shared" si="4"/>
        <v>289</v>
      </c>
      <c r="B300" s="65" t="s">
        <v>218</v>
      </c>
      <c r="C300" s="60" t="s">
        <v>749</v>
      </c>
      <c r="D300" s="60" t="s">
        <v>207</v>
      </c>
      <c r="E300" s="60" t="s">
        <v>260</v>
      </c>
      <c r="F300" s="66">
        <v>533</v>
      </c>
    </row>
    <row r="301" spans="1:6" ht="38.25">
      <c r="A301" s="15">
        <f t="shared" si="4"/>
        <v>290</v>
      </c>
      <c r="B301" s="65" t="s">
        <v>403</v>
      </c>
      <c r="C301" s="60" t="s">
        <v>749</v>
      </c>
      <c r="D301" s="60" t="s">
        <v>86</v>
      </c>
      <c r="E301" s="60" t="s">
        <v>193</v>
      </c>
      <c r="F301" s="66">
        <v>414</v>
      </c>
    </row>
    <row r="302" spans="1:6" ht="12.75">
      <c r="A302" s="15">
        <f t="shared" si="4"/>
        <v>291</v>
      </c>
      <c r="B302" s="65" t="s">
        <v>218</v>
      </c>
      <c r="C302" s="60" t="s">
        <v>749</v>
      </c>
      <c r="D302" s="60" t="s">
        <v>86</v>
      </c>
      <c r="E302" s="60" t="s">
        <v>260</v>
      </c>
      <c r="F302" s="66">
        <v>414</v>
      </c>
    </row>
    <row r="303" spans="1:6" ht="51">
      <c r="A303" s="15">
        <f t="shared" si="4"/>
        <v>292</v>
      </c>
      <c r="B303" s="65" t="s">
        <v>235</v>
      </c>
      <c r="C303" s="60" t="s">
        <v>749</v>
      </c>
      <c r="D303" s="60" t="s">
        <v>236</v>
      </c>
      <c r="E303" s="60" t="s">
        <v>193</v>
      </c>
      <c r="F303" s="66">
        <v>135</v>
      </c>
    </row>
    <row r="304" spans="1:6" ht="12.75">
      <c r="A304" s="15">
        <f t="shared" si="4"/>
        <v>293</v>
      </c>
      <c r="B304" s="65" t="s">
        <v>218</v>
      </c>
      <c r="C304" s="60" t="s">
        <v>749</v>
      </c>
      <c r="D304" s="60" t="s">
        <v>236</v>
      </c>
      <c r="E304" s="60" t="s">
        <v>260</v>
      </c>
      <c r="F304" s="66">
        <v>135</v>
      </c>
    </row>
    <row r="305" spans="1:6" ht="12.75">
      <c r="A305" s="15">
        <f t="shared" si="4"/>
        <v>294</v>
      </c>
      <c r="B305" s="65" t="s">
        <v>640</v>
      </c>
      <c r="C305" s="60" t="s">
        <v>54</v>
      </c>
      <c r="D305" s="60" t="s">
        <v>279</v>
      </c>
      <c r="E305" s="60" t="s">
        <v>193</v>
      </c>
      <c r="F305" s="66">
        <v>4064</v>
      </c>
    </row>
    <row r="306" spans="1:6" ht="12.75">
      <c r="A306" s="15">
        <f t="shared" si="4"/>
        <v>295</v>
      </c>
      <c r="B306" s="65" t="s">
        <v>599</v>
      </c>
      <c r="C306" s="60" t="s">
        <v>54</v>
      </c>
      <c r="D306" s="60" t="s">
        <v>773</v>
      </c>
      <c r="E306" s="60" t="s">
        <v>193</v>
      </c>
      <c r="F306" s="66">
        <v>559</v>
      </c>
    </row>
    <row r="307" spans="1:6" ht="25.5">
      <c r="A307" s="15">
        <f t="shared" si="4"/>
        <v>296</v>
      </c>
      <c r="B307" s="65" t="s">
        <v>622</v>
      </c>
      <c r="C307" s="60" t="s">
        <v>54</v>
      </c>
      <c r="D307" s="60" t="s">
        <v>717</v>
      </c>
      <c r="E307" s="60" t="s">
        <v>193</v>
      </c>
      <c r="F307" s="66">
        <v>559</v>
      </c>
    </row>
    <row r="308" spans="1:6" ht="13.5" customHeight="1">
      <c r="A308" s="15">
        <f t="shared" si="4"/>
        <v>297</v>
      </c>
      <c r="B308" s="65" t="s">
        <v>209</v>
      </c>
      <c r="C308" s="60" t="s">
        <v>54</v>
      </c>
      <c r="D308" s="60" t="s">
        <v>717</v>
      </c>
      <c r="E308" s="60" t="s">
        <v>617</v>
      </c>
      <c r="F308" s="66">
        <v>559</v>
      </c>
    </row>
    <row r="309" spans="1:6" s="56" customFormat="1" ht="12.75">
      <c r="A309" s="15">
        <f t="shared" si="4"/>
        <v>298</v>
      </c>
      <c r="B309" s="65" t="s">
        <v>631</v>
      </c>
      <c r="C309" s="60" t="s">
        <v>54</v>
      </c>
      <c r="D309" s="60" t="s">
        <v>770</v>
      </c>
      <c r="E309" s="60" t="s">
        <v>193</v>
      </c>
      <c r="F309" s="66">
        <v>3505</v>
      </c>
    </row>
    <row r="310" spans="1:6" ht="38.25">
      <c r="A310" s="15">
        <f t="shared" si="4"/>
        <v>299</v>
      </c>
      <c r="B310" s="65" t="s">
        <v>234</v>
      </c>
      <c r="C310" s="60" t="s">
        <v>54</v>
      </c>
      <c r="D310" s="60" t="s">
        <v>578</v>
      </c>
      <c r="E310" s="60" t="s">
        <v>193</v>
      </c>
      <c r="F310" s="66">
        <v>3505</v>
      </c>
    </row>
    <row r="311" spans="1:6" ht="12.75">
      <c r="A311" s="15">
        <f t="shared" si="4"/>
        <v>300</v>
      </c>
      <c r="B311" s="65" t="s">
        <v>209</v>
      </c>
      <c r="C311" s="60" t="s">
        <v>54</v>
      </c>
      <c r="D311" s="60" t="s">
        <v>578</v>
      </c>
      <c r="E311" s="60" t="s">
        <v>617</v>
      </c>
      <c r="F311" s="66">
        <v>3505</v>
      </c>
    </row>
    <row r="312" spans="1:6" ht="12.75">
      <c r="A312" s="64">
        <f t="shared" si="4"/>
        <v>301</v>
      </c>
      <c r="B312" s="70" t="s">
        <v>40</v>
      </c>
      <c r="C312" s="71" t="s">
        <v>750</v>
      </c>
      <c r="D312" s="71" t="s">
        <v>279</v>
      </c>
      <c r="E312" s="71" t="s">
        <v>193</v>
      </c>
      <c r="F312" s="68">
        <v>3651.366</v>
      </c>
    </row>
    <row r="313" spans="1:6" ht="12.75">
      <c r="A313" s="15">
        <f t="shared" si="4"/>
        <v>302</v>
      </c>
      <c r="B313" s="65" t="s">
        <v>41</v>
      </c>
      <c r="C313" s="60" t="s">
        <v>751</v>
      </c>
      <c r="D313" s="60" t="s">
        <v>279</v>
      </c>
      <c r="E313" s="60" t="s">
        <v>193</v>
      </c>
      <c r="F313" s="66">
        <v>560.2499</v>
      </c>
    </row>
    <row r="314" spans="1:6" ht="12.75">
      <c r="A314" s="15">
        <f t="shared" si="4"/>
        <v>303</v>
      </c>
      <c r="B314" s="65" t="s">
        <v>42</v>
      </c>
      <c r="C314" s="60" t="s">
        <v>751</v>
      </c>
      <c r="D314" s="60" t="s">
        <v>781</v>
      </c>
      <c r="E314" s="60" t="s">
        <v>193</v>
      </c>
      <c r="F314" s="66">
        <v>560.2499</v>
      </c>
    </row>
    <row r="315" spans="1:6" ht="25.5">
      <c r="A315" s="15">
        <f t="shared" si="4"/>
        <v>304</v>
      </c>
      <c r="B315" s="65" t="s">
        <v>782</v>
      </c>
      <c r="C315" s="60" t="s">
        <v>751</v>
      </c>
      <c r="D315" s="60" t="s">
        <v>744</v>
      </c>
      <c r="E315" s="60" t="s">
        <v>193</v>
      </c>
      <c r="F315" s="66">
        <v>560.2499</v>
      </c>
    </row>
    <row r="316" spans="1:6" ht="12.75">
      <c r="A316" s="15">
        <f t="shared" si="4"/>
        <v>305</v>
      </c>
      <c r="B316" s="65" t="s">
        <v>805</v>
      </c>
      <c r="C316" s="60" t="s">
        <v>751</v>
      </c>
      <c r="D316" s="60" t="s">
        <v>744</v>
      </c>
      <c r="E316" s="60" t="s">
        <v>723</v>
      </c>
      <c r="F316" s="66">
        <v>560.2499</v>
      </c>
    </row>
    <row r="317" spans="1:6" ht="12.75">
      <c r="A317" s="15">
        <f t="shared" si="4"/>
        <v>306</v>
      </c>
      <c r="B317" s="65" t="s">
        <v>43</v>
      </c>
      <c r="C317" s="60" t="s">
        <v>264</v>
      </c>
      <c r="D317" s="60" t="s">
        <v>279</v>
      </c>
      <c r="E317" s="60" t="s">
        <v>193</v>
      </c>
      <c r="F317" s="66">
        <v>3091.1161</v>
      </c>
    </row>
    <row r="318" spans="1:6" ht="12.75">
      <c r="A318" s="15">
        <f t="shared" si="4"/>
        <v>307</v>
      </c>
      <c r="B318" s="65" t="s">
        <v>641</v>
      </c>
      <c r="C318" s="60" t="s">
        <v>264</v>
      </c>
      <c r="D318" s="60" t="s">
        <v>345</v>
      </c>
      <c r="E318" s="60" t="s">
        <v>193</v>
      </c>
      <c r="F318" s="66">
        <v>2975.8874</v>
      </c>
    </row>
    <row r="319" spans="1:6" ht="25.5">
      <c r="A319" s="15">
        <f t="shared" si="4"/>
        <v>308</v>
      </c>
      <c r="B319" s="65" t="s">
        <v>642</v>
      </c>
      <c r="C319" s="60" t="s">
        <v>264</v>
      </c>
      <c r="D319" s="60" t="s">
        <v>344</v>
      </c>
      <c r="E319" s="60" t="s">
        <v>193</v>
      </c>
      <c r="F319" s="66">
        <v>2975.8874</v>
      </c>
    </row>
    <row r="320" spans="1:6" ht="12.75">
      <c r="A320" s="15">
        <f t="shared" si="4"/>
        <v>309</v>
      </c>
      <c r="B320" s="65" t="s">
        <v>805</v>
      </c>
      <c r="C320" s="60" t="s">
        <v>264</v>
      </c>
      <c r="D320" s="60" t="s">
        <v>344</v>
      </c>
      <c r="E320" s="60" t="s">
        <v>723</v>
      </c>
      <c r="F320" s="66">
        <v>2975.8874</v>
      </c>
    </row>
    <row r="321" spans="1:6" ht="12.75">
      <c r="A321" s="15">
        <f t="shared" si="4"/>
        <v>310</v>
      </c>
      <c r="B321" s="65" t="s">
        <v>631</v>
      </c>
      <c r="C321" s="60" t="s">
        <v>264</v>
      </c>
      <c r="D321" s="60" t="s">
        <v>770</v>
      </c>
      <c r="E321" s="60" t="s">
        <v>193</v>
      </c>
      <c r="F321" s="66">
        <v>115.2287</v>
      </c>
    </row>
    <row r="322" spans="1:6" ht="25.5">
      <c r="A322" s="15">
        <f t="shared" si="4"/>
        <v>311</v>
      </c>
      <c r="B322" s="65" t="s">
        <v>237</v>
      </c>
      <c r="C322" s="60" t="s">
        <v>264</v>
      </c>
      <c r="D322" s="60" t="s">
        <v>238</v>
      </c>
      <c r="E322" s="60" t="s">
        <v>193</v>
      </c>
      <c r="F322" s="66">
        <v>20</v>
      </c>
    </row>
    <row r="323" spans="1:6" ht="12.75">
      <c r="A323" s="15">
        <f t="shared" si="4"/>
        <v>312</v>
      </c>
      <c r="B323" s="65" t="s">
        <v>805</v>
      </c>
      <c r="C323" s="60" t="s">
        <v>264</v>
      </c>
      <c r="D323" s="60" t="s">
        <v>238</v>
      </c>
      <c r="E323" s="60" t="s">
        <v>723</v>
      </c>
      <c r="F323" s="66">
        <v>20</v>
      </c>
    </row>
    <row r="324" spans="1:6" ht="12.75">
      <c r="A324" s="15">
        <f t="shared" si="4"/>
        <v>313</v>
      </c>
      <c r="B324" s="65" t="s">
        <v>328</v>
      </c>
      <c r="C324" s="60" t="s">
        <v>264</v>
      </c>
      <c r="D324" s="60" t="s">
        <v>329</v>
      </c>
      <c r="E324" s="60" t="s">
        <v>193</v>
      </c>
      <c r="F324" s="66">
        <v>95.2287</v>
      </c>
    </row>
    <row r="325" spans="1:6" ht="12.75">
      <c r="A325" s="15">
        <f t="shared" si="4"/>
        <v>314</v>
      </c>
      <c r="B325" s="65" t="s">
        <v>805</v>
      </c>
      <c r="C325" s="60" t="s">
        <v>264</v>
      </c>
      <c r="D325" s="60" t="s">
        <v>329</v>
      </c>
      <c r="E325" s="60" t="s">
        <v>723</v>
      </c>
      <c r="F325" s="66">
        <v>95.2287</v>
      </c>
    </row>
    <row r="326" spans="1:6" ht="25.5">
      <c r="A326" s="64">
        <f t="shared" si="4"/>
        <v>315</v>
      </c>
      <c r="B326" s="70" t="s">
        <v>121</v>
      </c>
      <c r="C326" s="71" t="s">
        <v>122</v>
      </c>
      <c r="D326" s="71" t="s">
        <v>279</v>
      </c>
      <c r="E326" s="71" t="s">
        <v>193</v>
      </c>
      <c r="F326" s="68">
        <v>170</v>
      </c>
    </row>
    <row r="327" spans="1:6" ht="12.75">
      <c r="A327" s="15">
        <f t="shared" si="4"/>
        <v>316</v>
      </c>
      <c r="B327" s="65" t="s">
        <v>123</v>
      </c>
      <c r="C327" s="60" t="s">
        <v>124</v>
      </c>
      <c r="D327" s="60" t="s">
        <v>279</v>
      </c>
      <c r="E327" s="60" t="s">
        <v>193</v>
      </c>
      <c r="F327" s="66">
        <v>170</v>
      </c>
    </row>
    <row r="328" spans="1:6" s="56" customFormat="1" ht="12.75">
      <c r="A328" s="15">
        <f t="shared" si="4"/>
        <v>317</v>
      </c>
      <c r="B328" s="65" t="s">
        <v>125</v>
      </c>
      <c r="C328" s="60" t="s">
        <v>124</v>
      </c>
      <c r="D328" s="60" t="s">
        <v>126</v>
      </c>
      <c r="E328" s="60" t="s">
        <v>193</v>
      </c>
      <c r="F328" s="66">
        <v>170</v>
      </c>
    </row>
    <row r="329" spans="1:6" ht="12.75">
      <c r="A329" s="15">
        <f t="shared" si="4"/>
        <v>318</v>
      </c>
      <c r="B329" s="65" t="s">
        <v>127</v>
      </c>
      <c r="C329" s="60" t="s">
        <v>124</v>
      </c>
      <c r="D329" s="60" t="s">
        <v>128</v>
      </c>
      <c r="E329" s="60" t="s">
        <v>193</v>
      </c>
      <c r="F329" s="66">
        <v>170</v>
      </c>
    </row>
    <row r="330" spans="1:6" ht="12.75">
      <c r="A330" s="15">
        <f t="shared" si="4"/>
        <v>319</v>
      </c>
      <c r="B330" s="65" t="s">
        <v>211</v>
      </c>
      <c r="C330" s="60" t="s">
        <v>124</v>
      </c>
      <c r="D330" s="60" t="s">
        <v>128</v>
      </c>
      <c r="E330" s="60" t="s">
        <v>581</v>
      </c>
      <c r="F330" s="66">
        <v>170</v>
      </c>
    </row>
    <row r="331" spans="1:6" ht="38.25">
      <c r="A331" s="64">
        <f t="shared" si="4"/>
        <v>320</v>
      </c>
      <c r="B331" s="70" t="s">
        <v>44</v>
      </c>
      <c r="C331" s="71" t="s">
        <v>357</v>
      </c>
      <c r="D331" s="71" t="s">
        <v>279</v>
      </c>
      <c r="E331" s="71" t="s">
        <v>193</v>
      </c>
      <c r="F331" s="68">
        <v>107433.35</v>
      </c>
    </row>
    <row r="332" spans="1:6" ht="25.5">
      <c r="A332" s="15">
        <f t="shared" si="4"/>
        <v>321</v>
      </c>
      <c r="B332" s="65" t="s">
        <v>358</v>
      </c>
      <c r="C332" s="60" t="s">
        <v>573</v>
      </c>
      <c r="D332" s="60" t="s">
        <v>279</v>
      </c>
      <c r="E332" s="60" t="s">
        <v>193</v>
      </c>
      <c r="F332" s="66">
        <v>18048</v>
      </c>
    </row>
    <row r="333" spans="1:6" ht="12.75">
      <c r="A333" s="15">
        <f t="shared" si="4"/>
        <v>322</v>
      </c>
      <c r="B333" s="65" t="s">
        <v>359</v>
      </c>
      <c r="C333" s="60" t="s">
        <v>573</v>
      </c>
      <c r="D333" s="60" t="s">
        <v>785</v>
      </c>
      <c r="E333" s="60" t="s">
        <v>193</v>
      </c>
      <c r="F333" s="66">
        <v>3619</v>
      </c>
    </row>
    <row r="334" spans="1:6" ht="12.75">
      <c r="A334" s="15">
        <f aca="true" t="shared" si="5" ref="A334:A374">1+A333</f>
        <v>323</v>
      </c>
      <c r="B334" s="65" t="s">
        <v>574</v>
      </c>
      <c r="C334" s="60" t="s">
        <v>573</v>
      </c>
      <c r="D334" s="60" t="s">
        <v>752</v>
      </c>
      <c r="E334" s="60" t="s">
        <v>193</v>
      </c>
      <c r="F334" s="66">
        <v>3619</v>
      </c>
    </row>
    <row r="335" spans="1:6" ht="12.75">
      <c r="A335" s="15">
        <f t="shared" si="5"/>
        <v>324</v>
      </c>
      <c r="B335" s="65" t="s">
        <v>643</v>
      </c>
      <c r="C335" s="60" t="s">
        <v>573</v>
      </c>
      <c r="D335" s="60" t="s">
        <v>752</v>
      </c>
      <c r="E335" s="60" t="s">
        <v>530</v>
      </c>
      <c r="F335" s="66">
        <v>3619</v>
      </c>
    </row>
    <row r="336" spans="1:6" ht="12.75">
      <c r="A336" s="15">
        <f t="shared" si="5"/>
        <v>325</v>
      </c>
      <c r="B336" s="65" t="s">
        <v>631</v>
      </c>
      <c r="C336" s="60" t="s">
        <v>573</v>
      </c>
      <c r="D336" s="60" t="s">
        <v>770</v>
      </c>
      <c r="E336" s="60" t="s">
        <v>193</v>
      </c>
      <c r="F336" s="66">
        <v>14429</v>
      </c>
    </row>
    <row r="337" spans="1:6" ht="38.25">
      <c r="A337" s="15">
        <f t="shared" si="5"/>
        <v>326</v>
      </c>
      <c r="B337" s="65" t="s">
        <v>644</v>
      </c>
      <c r="C337" s="60" t="s">
        <v>573</v>
      </c>
      <c r="D337" s="60" t="s">
        <v>537</v>
      </c>
      <c r="E337" s="60" t="s">
        <v>193</v>
      </c>
      <c r="F337" s="66">
        <v>14429</v>
      </c>
    </row>
    <row r="338" spans="1:6" ht="12.75">
      <c r="A338" s="15">
        <f t="shared" si="5"/>
        <v>327</v>
      </c>
      <c r="B338" s="65" t="s">
        <v>645</v>
      </c>
      <c r="C338" s="60" t="s">
        <v>573</v>
      </c>
      <c r="D338" s="60" t="s">
        <v>537</v>
      </c>
      <c r="E338" s="60" t="s">
        <v>539</v>
      </c>
      <c r="F338" s="66">
        <v>14429</v>
      </c>
    </row>
    <row r="339" spans="1:6" ht="12.75">
      <c r="A339" s="15">
        <f t="shared" si="5"/>
        <v>328</v>
      </c>
      <c r="B339" s="65" t="s">
        <v>360</v>
      </c>
      <c r="C339" s="60" t="s">
        <v>532</v>
      </c>
      <c r="D339" s="60" t="s">
        <v>279</v>
      </c>
      <c r="E339" s="60" t="s">
        <v>193</v>
      </c>
      <c r="F339" s="66">
        <v>89385.35</v>
      </c>
    </row>
    <row r="340" spans="1:6" ht="12.75">
      <c r="A340" s="15">
        <f t="shared" si="5"/>
        <v>329</v>
      </c>
      <c r="B340" s="65" t="s">
        <v>634</v>
      </c>
      <c r="C340" s="60" t="s">
        <v>532</v>
      </c>
      <c r="D340" s="60" t="s">
        <v>786</v>
      </c>
      <c r="E340" s="60" t="s">
        <v>193</v>
      </c>
      <c r="F340" s="66">
        <v>948.9</v>
      </c>
    </row>
    <row r="341" spans="1:6" ht="25.5">
      <c r="A341" s="15">
        <f t="shared" si="5"/>
        <v>330</v>
      </c>
      <c r="B341" s="65" t="s">
        <v>361</v>
      </c>
      <c r="C341" s="60" t="s">
        <v>532</v>
      </c>
      <c r="D341" s="60" t="s">
        <v>753</v>
      </c>
      <c r="E341" s="60" t="s">
        <v>193</v>
      </c>
      <c r="F341" s="66">
        <v>948.9</v>
      </c>
    </row>
    <row r="342" spans="1:6" ht="12.75">
      <c r="A342" s="15">
        <f t="shared" si="5"/>
        <v>331</v>
      </c>
      <c r="B342" s="65" t="s">
        <v>646</v>
      </c>
      <c r="C342" s="60" t="s">
        <v>532</v>
      </c>
      <c r="D342" s="60" t="s">
        <v>753</v>
      </c>
      <c r="E342" s="60" t="s">
        <v>535</v>
      </c>
      <c r="F342" s="66">
        <v>948.9</v>
      </c>
    </row>
    <row r="343" spans="1:6" ht="25.5">
      <c r="A343" s="15">
        <f t="shared" si="5"/>
        <v>332</v>
      </c>
      <c r="B343" s="65" t="s">
        <v>239</v>
      </c>
      <c r="C343" s="60" t="s">
        <v>532</v>
      </c>
      <c r="D343" s="60" t="s">
        <v>466</v>
      </c>
      <c r="E343" s="60" t="s">
        <v>193</v>
      </c>
      <c r="F343" s="66">
        <v>67</v>
      </c>
    </row>
    <row r="344" spans="1:6" ht="38.25">
      <c r="A344" s="15">
        <f t="shared" si="5"/>
        <v>333</v>
      </c>
      <c r="B344" s="65" t="s">
        <v>240</v>
      </c>
      <c r="C344" s="60" t="s">
        <v>532</v>
      </c>
      <c r="D344" s="60" t="s">
        <v>465</v>
      </c>
      <c r="E344" s="60" t="s">
        <v>193</v>
      </c>
      <c r="F344" s="66">
        <v>67</v>
      </c>
    </row>
    <row r="345" spans="1:6" ht="12.75">
      <c r="A345" s="15">
        <f t="shared" si="5"/>
        <v>334</v>
      </c>
      <c r="B345" s="65" t="s">
        <v>645</v>
      </c>
      <c r="C345" s="60" t="s">
        <v>532</v>
      </c>
      <c r="D345" s="60" t="s">
        <v>465</v>
      </c>
      <c r="E345" s="60" t="s">
        <v>539</v>
      </c>
      <c r="F345" s="66">
        <v>67</v>
      </c>
    </row>
    <row r="346" spans="1:6" ht="12.75">
      <c r="A346" s="15">
        <f t="shared" si="5"/>
        <v>335</v>
      </c>
      <c r="B346" s="65" t="s">
        <v>631</v>
      </c>
      <c r="C346" s="60" t="s">
        <v>532</v>
      </c>
      <c r="D346" s="60" t="s">
        <v>770</v>
      </c>
      <c r="E346" s="60" t="s">
        <v>193</v>
      </c>
      <c r="F346" s="66">
        <v>80454.2</v>
      </c>
    </row>
    <row r="347" spans="1:6" ht="25.5">
      <c r="A347" s="15">
        <f t="shared" si="5"/>
        <v>336</v>
      </c>
      <c r="B347" s="65" t="s">
        <v>241</v>
      </c>
      <c r="C347" s="60" t="s">
        <v>532</v>
      </c>
      <c r="D347" s="60" t="s">
        <v>242</v>
      </c>
      <c r="E347" s="60" t="s">
        <v>193</v>
      </c>
      <c r="F347" s="66">
        <v>907</v>
      </c>
    </row>
    <row r="348" spans="1:6" ht="12.75">
      <c r="A348" s="15">
        <f t="shared" si="5"/>
        <v>337</v>
      </c>
      <c r="B348" s="65" t="s">
        <v>645</v>
      </c>
      <c r="C348" s="60" t="s">
        <v>532</v>
      </c>
      <c r="D348" s="60" t="s">
        <v>242</v>
      </c>
      <c r="E348" s="60" t="s">
        <v>539</v>
      </c>
      <c r="F348" s="66">
        <v>907</v>
      </c>
    </row>
    <row r="349" spans="1:6" ht="12.75">
      <c r="A349" s="15">
        <f t="shared" si="5"/>
        <v>338</v>
      </c>
      <c r="B349" s="65" t="s">
        <v>362</v>
      </c>
      <c r="C349" s="60" t="s">
        <v>532</v>
      </c>
      <c r="D349" s="60" t="s">
        <v>261</v>
      </c>
      <c r="E349" s="60" t="s">
        <v>193</v>
      </c>
      <c r="F349" s="66">
        <v>67885</v>
      </c>
    </row>
    <row r="350" spans="1:6" ht="12.75">
      <c r="A350" s="15">
        <f t="shared" si="5"/>
        <v>339</v>
      </c>
      <c r="B350" s="65" t="s">
        <v>645</v>
      </c>
      <c r="C350" s="60" t="s">
        <v>532</v>
      </c>
      <c r="D350" s="60" t="s">
        <v>261</v>
      </c>
      <c r="E350" s="60" t="s">
        <v>539</v>
      </c>
      <c r="F350" s="66">
        <v>67885</v>
      </c>
    </row>
    <row r="351" spans="1:6" ht="12.75">
      <c r="A351" s="15">
        <f t="shared" si="5"/>
        <v>340</v>
      </c>
      <c r="B351" s="65" t="s">
        <v>328</v>
      </c>
      <c r="C351" s="60" t="s">
        <v>532</v>
      </c>
      <c r="D351" s="60" t="s">
        <v>329</v>
      </c>
      <c r="E351" s="60" t="s">
        <v>193</v>
      </c>
      <c r="F351" s="66">
        <v>1176</v>
      </c>
    </row>
    <row r="352" spans="1:6" ht="12.75">
      <c r="A352" s="15">
        <f t="shared" si="5"/>
        <v>341</v>
      </c>
      <c r="B352" s="65" t="s">
        <v>645</v>
      </c>
      <c r="C352" s="60" t="s">
        <v>532</v>
      </c>
      <c r="D352" s="60" t="s">
        <v>329</v>
      </c>
      <c r="E352" s="60" t="s">
        <v>539</v>
      </c>
      <c r="F352" s="66">
        <v>1176</v>
      </c>
    </row>
    <row r="353" spans="1:6" ht="51">
      <c r="A353" s="15">
        <f t="shared" si="5"/>
        <v>342</v>
      </c>
      <c r="B353" s="65" t="s">
        <v>384</v>
      </c>
      <c r="C353" s="60" t="s">
        <v>532</v>
      </c>
      <c r="D353" s="60" t="s">
        <v>564</v>
      </c>
      <c r="E353" s="60" t="s">
        <v>193</v>
      </c>
      <c r="F353" s="66">
        <v>250</v>
      </c>
    </row>
    <row r="354" spans="1:6" ht="12.75">
      <c r="A354" s="15">
        <f t="shared" si="5"/>
        <v>343</v>
      </c>
      <c r="B354" s="65" t="s">
        <v>645</v>
      </c>
      <c r="C354" s="60" t="s">
        <v>532</v>
      </c>
      <c r="D354" s="60" t="s">
        <v>564</v>
      </c>
      <c r="E354" s="60" t="s">
        <v>539</v>
      </c>
      <c r="F354" s="66">
        <v>250</v>
      </c>
    </row>
    <row r="355" spans="1:6" ht="51">
      <c r="A355" s="15">
        <f t="shared" si="5"/>
        <v>344</v>
      </c>
      <c r="B355" s="65" t="s">
        <v>0</v>
      </c>
      <c r="C355" s="60" t="s">
        <v>532</v>
      </c>
      <c r="D355" s="60" t="s">
        <v>627</v>
      </c>
      <c r="E355" s="60" t="s">
        <v>193</v>
      </c>
      <c r="F355" s="66">
        <v>100</v>
      </c>
    </row>
    <row r="356" spans="1:6" ht="12.75">
      <c r="A356" s="15">
        <f t="shared" si="5"/>
        <v>345</v>
      </c>
      <c r="B356" s="65" t="s">
        <v>645</v>
      </c>
      <c r="C356" s="60" t="s">
        <v>532</v>
      </c>
      <c r="D356" s="60" t="s">
        <v>627</v>
      </c>
      <c r="E356" s="60" t="s">
        <v>539</v>
      </c>
      <c r="F356" s="66">
        <v>100</v>
      </c>
    </row>
    <row r="357" spans="1:6" ht="38.25">
      <c r="A357" s="15">
        <f t="shared" si="5"/>
        <v>346</v>
      </c>
      <c r="B357" s="65" t="s">
        <v>1</v>
      </c>
      <c r="C357" s="60" t="s">
        <v>532</v>
      </c>
      <c r="D357" s="60" t="s">
        <v>628</v>
      </c>
      <c r="E357" s="60" t="s">
        <v>193</v>
      </c>
      <c r="F357" s="66">
        <v>5948</v>
      </c>
    </row>
    <row r="358" spans="1:6" ht="12.75">
      <c r="A358" s="15">
        <f t="shared" si="5"/>
        <v>347</v>
      </c>
      <c r="B358" s="65" t="s">
        <v>645</v>
      </c>
      <c r="C358" s="60" t="s">
        <v>532</v>
      </c>
      <c r="D358" s="60" t="s">
        <v>628</v>
      </c>
      <c r="E358" s="60" t="s">
        <v>539</v>
      </c>
      <c r="F358" s="66">
        <v>5948</v>
      </c>
    </row>
    <row r="359" spans="1:6" ht="25.5">
      <c r="A359" s="15">
        <f t="shared" si="5"/>
        <v>348</v>
      </c>
      <c r="B359" s="65" t="s">
        <v>244</v>
      </c>
      <c r="C359" s="60" t="s">
        <v>532</v>
      </c>
      <c r="D359" s="60" t="s">
        <v>245</v>
      </c>
      <c r="E359" s="60" t="s">
        <v>193</v>
      </c>
      <c r="F359" s="66">
        <v>1908</v>
      </c>
    </row>
    <row r="360" spans="1:6" ht="12.75">
      <c r="A360" s="15">
        <f t="shared" si="5"/>
        <v>349</v>
      </c>
      <c r="B360" s="65" t="s">
        <v>645</v>
      </c>
      <c r="C360" s="60" t="s">
        <v>532</v>
      </c>
      <c r="D360" s="60" t="s">
        <v>245</v>
      </c>
      <c r="E360" s="60" t="s">
        <v>539</v>
      </c>
      <c r="F360" s="66">
        <v>1908</v>
      </c>
    </row>
    <row r="361" spans="1:6" ht="25.5">
      <c r="A361" s="15">
        <f t="shared" si="5"/>
        <v>350</v>
      </c>
      <c r="B361" s="65" t="s">
        <v>690</v>
      </c>
      <c r="C361" s="60" t="s">
        <v>532</v>
      </c>
      <c r="D361" s="60" t="s">
        <v>246</v>
      </c>
      <c r="E361" s="60" t="s">
        <v>193</v>
      </c>
      <c r="F361" s="66">
        <v>1080.2</v>
      </c>
    </row>
    <row r="362" spans="1:6" ht="12.75">
      <c r="A362" s="15">
        <f t="shared" si="5"/>
        <v>351</v>
      </c>
      <c r="B362" s="65" t="s">
        <v>645</v>
      </c>
      <c r="C362" s="60" t="s">
        <v>532</v>
      </c>
      <c r="D362" s="60" t="s">
        <v>246</v>
      </c>
      <c r="E362" s="60" t="s">
        <v>539</v>
      </c>
      <c r="F362" s="66">
        <v>1080.2</v>
      </c>
    </row>
    <row r="363" spans="1:6" ht="38.25">
      <c r="A363" s="15">
        <f t="shared" si="5"/>
        <v>352</v>
      </c>
      <c r="B363" s="65" t="s">
        <v>60</v>
      </c>
      <c r="C363" s="60" t="s">
        <v>532</v>
      </c>
      <c r="D363" s="60" t="s">
        <v>61</v>
      </c>
      <c r="E363" s="60" t="s">
        <v>193</v>
      </c>
      <c r="F363" s="66">
        <v>1200</v>
      </c>
    </row>
    <row r="364" spans="1:6" ht="12.75">
      <c r="A364" s="15">
        <f t="shared" si="5"/>
        <v>353</v>
      </c>
      <c r="B364" s="65" t="s">
        <v>645</v>
      </c>
      <c r="C364" s="60" t="s">
        <v>532</v>
      </c>
      <c r="D364" s="60" t="s">
        <v>61</v>
      </c>
      <c r="E364" s="60" t="s">
        <v>539</v>
      </c>
      <c r="F364" s="66">
        <v>1200</v>
      </c>
    </row>
    <row r="365" spans="1:6" ht="12.75">
      <c r="A365" s="15">
        <f t="shared" si="5"/>
        <v>354</v>
      </c>
      <c r="B365" s="65" t="s">
        <v>365</v>
      </c>
      <c r="C365" s="60" t="s">
        <v>532</v>
      </c>
      <c r="D365" s="60" t="s">
        <v>570</v>
      </c>
      <c r="E365" s="60" t="s">
        <v>193</v>
      </c>
      <c r="F365" s="66">
        <v>6915.25</v>
      </c>
    </row>
    <row r="366" spans="1:6" ht="51">
      <c r="A366" s="15">
        <f t="shared" si="5"/>
        <v>355</v>
      </c>
      <c r="B366" s="65" t="s">
        <v>220</v>
      </c>
      <c r="C366" s="60" t="s">
        <v>532</v>
      </c>
      <c r="D366" s="60" t="s">
        <v>571</v>
      </c>
      <c r="E366" s="60" t="s">
        <v>193</v>
      </c>
      <c r="F366" s="66">
        <v>6092</v>
      </c>
    </row>
    <row r="367" spans="1:6" ht="12.75">
      <c r="A367" s="15">
        <f t="shared" si="5"/>
        <v>356</v>
      </c>
      <c r="B367" s="65" t="s">
        <v>645</v>
      </c>
      <c r="C367" s="60" t="s">
        <v>532</v>
      </c>
      <c r="D367" s="60" t="s">
        <v>571</v>
      </c>
      <c r="E367" s="60" t="s">
        <v>539</v>
      </c>
      <c r="F367" s="66">
        <v>6092</v>
      </c>
    </row>
    <row r="368" spans="1:6" ht="51">
      <c r="A368" s="15">
        <f t="shared" si="5"/>
        <v>357</v>
      </c>
      <c r="B368" s="65" t="s">
        <v>385</v>
      </c>
      <c r="C368" s="60" t="s">
        <v>532</v>
      </c>
      <c r="D368" s="60" t="s">
        <v>247</v>
      </c>
      <c r="E368" s="60" t="s">
        <v>193</v>
      </c>
      <c r="F368" s="66">
        <v>334</v>
      </c>
    </row>
    <row r="369" spans="1:6" ht="12.75">
      <c r="A369" s="15">
        <f t="shared" si="5"/>
        <v>358</v>
      </c>
      <c r="B369" s="65" t="s">
        <v>645</v>
      </c>
      <c r="C369" s="60" t="s">
        <v>532</v>
      </c>
      <c r="D369" s="60" t="s">
        <v>247</v>
      </c>
      <c r="E369" s="60" t="s">
        <v>539</v>
      </c>
      <c r="F369" s="66">
        <v>334</v>
      </c>
    </row>
    <row r="370" spans="1:6" ht="38.25">
      <c r="A370" s="15">
        <f t="shared" si="5"/>
        <v>359</v>
      </c>
      <c r="B370" s="65" t="s">
        <v>324</v>
      </c>
      <c r="C370" s="60" t="s">
        <v>532</v>
      </c>
      <c r="D370" s="60" t="s">
        <v>325</v>
      </c>
      <c r="E370" s="60" t="s">
        <v>193</v>
      </c>
      <c r="F370" s="66">
        <v>489.25</v>
      </c>
    </row>
    <row r="371" spans="1:6" ht="12.75">
      <c r="A371" s="15">
        <f t="shared" si="5"/>
        <v>360</v>
      </c>
      <c r="B371" s="65" t="s">
        <v>645</v>
      </c>
      <c r="C371" s="60" t="s">
        <v>532</v>
      </c>
      <c r="D371" s="60" t="s">
        <v>325</v>
      </c>
      <c r="E371" s="60" t="s">
        <v>539</v>
      </c>
      <c r="F371" s="66">
        <v>489.25</v>
      </c>
    </row>
    <row r="372" spans="1:6" s="56" customFormat="1" ht="12.75">
      <c r="A372" s="15">
        <f t="shared" si="5"/>
        <v>361</v>
      </c>
      <c r="B372" s="65" t="s">
        <v>636</v>
      </c>
      <c r="C372" s="60" t="s">
        <v>532</v>
      </c>
      <c r="D372" s="60" t="s">
        <v>189</v>
      </c>
      <c r="E372" s="60" t="s">
        <v>193</v>
      </c>
      <c r="F372" s="66">
        <v>1000</v>
      </c>
    </row>
    <row r="373" spans="1:6" ht="38.25">
      <c r="A373" s="15">
        <f t="shared" si="5"/>
        <v>362</v>
      </c>
      <c r="B373" s="65" t="s">
        <v>320</v>
      </c>
      <c r="C373" s="60" t="s">
        <v>532</v>
      </c>
      <c r="D373" s="60" t="s">
        <v>321</v>
      </c>
      <c r="E373" s="60" t="s">
        <v>193</v>
      </c>
      <c r="F373" s="66">
        <v>1000</v>
      </c>
    </row>
    <row r="374" spans="1:6" ht="12.75">
      <c r="A374" s="15">
        <f t="shared" si="5"/>
        <v>363</v>
      </c>
      <c r="B374" s="65" t="s">
        <v>645</v>
      </c>
      <c r="C374" s="60" t="s">
        <v>532</v>
      </c>
      <c r="D374" s="60" t="s">
        <v>321</v>
      </c>
      <c r="E374" s="60" t="s">
        <v>539</v>
      </c>
      <c r="F374" s="66">
        <v>1000</v>
      </c>
    </row>
    <row r="375" spans="1:7" ht="12.75">
      <c r="A375" s="64"/>
      <c r="B375" s="86" t="s">
        <v>754</v>
      </c>
      <c r="C375" s="86"/>
      <c r="D375" s="86"/>
      <c r="E375" s="86"/>
      <c r="F375" s="68">
        <f>597179.138+238.1</f>
        <v>597417.238</v>
      </c>
      <c r="G375" s="75"/>
    </row>
    <row r="380" ht="12">
      <c r="C380" s="72"/>
    </row>
  </sheetData>
  <sheetProtection/>
  <mergeCells count="2">
    <mergeCell ref="A8:F8"/>
    <mergeCell ref="B375:E375"/>
  </mergeCells>
  <printOptions/>
  <pageMargins left="0.7874015748031497" right="0" top="0" bottom="0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33"/>
  </sheetPr>
  <dimension ref="A1:G402"/>
  <sheetViews>
    <sheetView zoomScalePageLayoutView="0" workbookViewId="0" topLeftCell="A382">
      <selection activeCell="D397" sqref="D397"/>
    </sheetView>
  </sheetViews>
  <sheetFormatPr defaultColWidth="9.00390625" defaultRowHeight="12.75"/>
  <cols>
    <col min="1" max="1" width="4.75390625" style="29" customWidth="1"/>
    <col min="2" max="2" width="62.375" style="9" customWidth="1"/>
    <col min="3" max="3" width="4.75390625" style="9" customWidth="1"/>
    <col min="4" max="4" width="7.25390625" style="9" customWidth="1"/>
    <col min="5" max="5" width="6.75390625" style="9" customWidth="1"/>
    <col min="6" max="6" width="5.75390625" style="9" customWidth="1"/>
    <col min="7" max="7" width="10.875" style="9" customWidth="1"/>
    <col min="8" max="16384" width="9.125" style="9" customWidth="1"/>
  </cols>
  <sheetData>
    <row r="1" spans="3:7" ht="12.75">
      <c r="C1" s="27"/>
      <c r="D1" s="27"/>
      <c r="G1" s="26" t="s">
        <v>791</v>
      </c>
    </row>
    <row r="2" spans="3:7" ht="12.75">
      <c r="C2" s="27"/>
      <c r="D2" s="27"/>
      <c r="G2" s="26" t="s">
        <v>190</v>
      </c>
    </row>
    <row r="3" spans="3:7" ht="12.75">
      <c r="C3" s="27"/>
      <c r="D3" s="27"/>
      <c r="G3" s="26" t="s">
        <v>191</v>
      </c>
    </row>
    <row r="4" spans="3:7" ht="12.75">
      <c r="C4" s="27"/>
      <c r="D4" s="27"/>
      <c r="G4" s="26" t="s">
        <v>192</v>
      </c>
    </row>
    <row r="5" spans="3:7" ht="12.75">
      <c r="C5" s="27"/>
      <c r="D5" s="27"/>
      <c r="G5" s="26" t="s">
        <v>191</v>
      </c>
    </row>
    <row r="6" spans="3:7" ht="12.75">
      <c r="C6" s="27"/>
      <c r="D6" s="27"/>
      <c r="G6" s="26" t="s">
        <v>340</v>
      </c>
    </row>
    <row r="7" spans="3:4" ht="12.75">
      <c r="C7" s="27"/>
      <c r="D7" s="27"/>
    </row>
    <row r="8" spans="1:7" ht="12.75">
      <c r="A8" s="87" t="s">
        <v>794</v>
      </c>
      <c r="B8" s="88"/>
      <c r="C8" s="88"/>
      <c r="D8" s="88"/>
      <c r="E8" s="88"/>
      <c r="F8" s="88"/>
      <c r="G8" s="88"/>
    </row>
    <row r="9" spans="2:7" ht="12.75">
      <c r="B9" s="30"/>
      <c r="C9" s="30"/>
      <c r="D9" s="30"/>
      <c r="E9" s="30"/>
      <c r="F9" s="30"/>
      <c r="G9" s="30"/>
    </row>
    <row r="10" spans="1:7" ht="102">
      <c r="A10" s="31" t="s">
        <v>284</v>
      </c>
      <c r="B10" s="31" t="s">
        <v>33</v>
      </c>
      <c r="C10" s="31" t="s">
        <v>34</v>
      </c>
      <c r="D10" s="31" t="s">
        <v>35</v>
      </c>
      <c r="E10" s="31" t="s">
        <v>32</v>
      </c>
      <c r="F10" s="31" t="s">
        <v>36</v>
      </c>
      <c r="G10" s="31" t="s">
        <v>37</v>
      </c>
    </row>
    <row r="11" spans="1:7" ht="12.75">
      <c r="A11" s="28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</row>
    <row r="12" spans="1:7" ht="12.75">
      <c r="A12" s="69">
        <v>1</v>
      </c>
      <c r="B12" s="70" t="s">
        <v>278</v>
      </c>
      <c r="C12" s="71" t="s">
        <v>787</v>
      </c>
      <c r="D12" s="71" t="s">
        <v>194</v>
      </c>
      <c r="E12" s="71" t="s">
        <v>279</v>
      </c>
      <c r="F12" s="71" t="s">
        <v>193</v>
      </c>
      <c r="G12" s="68">
        <v>231501.4173</v>
      </c>
    </row>
    <row r="13" spans="1:7" ht="12.75">
      <c r="A13" s="28">
        <f>1+A12</f>
        <v>2</v>
      </c>
      <c r="B13" s="65" t="s">
        <v>788</v>
      </c>
      <c r="C13" s="60" t="s">
        <v>787</v>
      </c>
      <c r="D13" s="60" t="s">
        <v>614</v>
      </c>
      <c r="E13" s="60" t="s">
        <v>279</v>
      </c>
      <c r="F13" s="60" t="s">
        <v>193</v>
      </c>
      <c r="G13" s="66">
        <v>31228.2913</v>
      </c>
    </row>
    <row r="14" spans="1:7" ht="25.5">
      <c r="A14" s="28">
        <f aca="true" t="shared" si="0" ref="A14:A77">1+A13</f>
        <v>3</v>
      </c>
      <c r="B14" s="65" t="s">
        <v>789</v>
      </c>
      <c r="C14" s="60" t="s">
        <v>787</v>
      </c>
      <c r="D14" s="60" t="s">
        <v>615</v>
      </c>
      <c r="E14" s="60" t="s">
        <v>279</v>
      </c>
      <c r="F14" s="60" t="s">
        <v>193</v>
      </c>
      <c r="G14" s="66">
        <v>1040.32</v>
      </c>
    </row>
    <row r="15" spans="1:7" ht="38.25">
      <c r="A15" s="28">
        <f t="shared" si="0"/>
        <v>4</v>
      </c>
      <c r="B15" s="65" t="s">
        <v>280</v>
      </c>
      <c r="C15" s="60" t="s">
        <v>787</v>
      </c>
      <c r="D15" s="60" t="s">
        <v>615</v>
      </c>
      <c r="E15" s="60" t="s">
        <v>755</v>
      </c>
      <c r="F15" s="60" t="s">
        <v>193</v>
      </c>
      <c r="G15" s="66">
        <v>1040.32</v>
      </c>
    </row>
    <row r="16" spans="1:7" ht="12.75">
      <c r="A16" s="28">
        <f t="shared" si="0"/>
        <v>5</v>
      </c>
      <c r="B16" s="65" t="s">
        <v>281</v>
      </c>
      <c r="C16" s="60" t="s">
        <v>787</v>
      </c>
      <c r="D16" s="60" t="s">
        <v>615</v>
      </c>
      <c r="E16" s="60" t="s">
        <v>616</v>
      </c>
      <c r="F16" s="60" t="s">
        <v>193</v>
      </c>
      <c r="G16" s="66">
        <v>1040.32</v>
      </c>
    </row>
    <row r="17" spans="1:7" ht="12.75">
      <c r="A17" s="28">
        <f t="shared" si="0"/>
        <v>6</v>
      </c>
      <c r="B17" s="65" t="s">
        <v>625</v>
      </c>
      <c r="C17" s="60" t="s">
        <v>787</v>
      </c>
      <c r="D17" s="60" t="s">
        <v>615</v>
      </c>
      <c r="E17" s="60" t="s">
        <v>616</v>
      </c>
      <c r="F17" s="60" t="s">
        <v>617</v>
      </c>
      <c r="G17" s="66">
        <v>1040.32</v>
      </c>
    </row>
    <row r="18" spans="1:7" ht="38.25">
      <c r="A18" s="28">
        <f t="shared" si="0"/>
        <v>7</v>
      </c>
      <c r="B18" s="65" t="s">
        <v>623</v>
      </c>
      <c r="C18" s="60" t="s">
        <v>787</v>
      </c>
      <c r="D18" s="60" t="s">
        <v>579</v>
      </c>
      <c r="E18" s="60" t="s">
        <v>279</v>
      </c>
      <c r="F18" s="60" t="s">
        <v>193</v>
      </c>
      <c r="G18" s="66">
        <v>14452.26</v>
      </c>
    </row>
    <row r="19" spans="1:7" ht="38.25">
      <c r="A19" s="28">
        <f t="shared" si="0"/>
        <v>8</v>
      </c>
      <c r="B19" s="65" t="s">
        <v>280</v>
      </c>
      <c r="C19" s="60" t="s">
        <v>787</v>
      </c>
      <c r="D19" s="60" t="s">
        <v>579</v>
      </c>
      <c r="E19" s="60" t="s">
        <v>755</v>
      </c>
      <c r="F19" s="60" t="s">
        <v>193</v>
      </c>
      <c r="G19" s="66">
        <v>14452.26</v>
      </c>
    </row>
    <row r="20" spans="1:7" ht="12.75">
      <c r="A20" s="28">
        <f t="shared" si="0"/>
        <v>9</v>
      </c>
      <c r="B20" s="65" t="s">
        <v>626</v>
      </c>
      <c r="C20" s="60" t="s">
        <v>787</v>
      </c>
      <c r="D20" s="60" t="s">
        <v>579</v>
      </c>
      <c r="E20" s="60" t="s">
        <v>619</v>
      </c>
      <c r="F20" s="60" t="s">
        <v>193</v>
      </c>
      <c r="G20" s="66">
        <v>14452.26</v>
      </c>
    </row>
    <row r="21" spans="1:7" ht="12.75">
      <c r="A21" s="28">
        <f t="shared" si="0"/>
        <v>10</v>
      </c>
      <c r="B21" s="65" t="s">
        <v>625</v>
      </c>
      <c r="C21" s="60" t="s">
        <v>787</v>
      </c>
      <c r="D21" s="60" t="s">
        <v>579</v>
      </c>
      <c r="E21" s="60" t="s">
        <v>619</v>
      </c>
      <c r="F21" s="60" t="s">
        <v>617</v>
      </c>
      <c r="G21" s="66">
        <v>14452.26</v>
      </c>
    </row>
    <row r="22" spans="1:7" ht="25.5" customHeight="1">
      <c r="A22" s="28">
        <f t="shared" si="0"/>
        <v>11</v>
      </c>
      <c r="B22" s="65" t="s">
        <v>304</v>
      </c>
      <c r="C22" s="60" t="s">
        <v>787</v>
      </c>
      <c r="D22" s="60" t="s">
        <v>305</v>
      </c>
      <c r="E22" s="60" t="s">
        <v>279</v>
      </c>
      <c r="F22" s="60" t="s">
        <v>193</v>
      </c>
      <c r="G22" s="66">
        <v>6710.638</v>
      </c>
    </row>
    <row r="23" spans="1:7" ht="38.25">
      <c r="A23" s="28">
        <f t="shared" si="0"/>
        <v>12</v>
      </c>
      <c r="B23" s="65" t="s">
        <v>280</v>
      </c>
      <c r="C23" s="60" t="s">
        <v>787</v>
      </c>
      <c r="D23" s="60" t="s">
        <v>305</v>
      </c>
      <c r="E23" s="60" t="s">
        <v>755</v>
      </c>
      <c r="F23" s="60" t="s">
        <v>193</v>
      </c>
      <c r="G23" s="66">
        <v>5982.638</v>
      </c>
    </row>
    <row r="24" spans="1:7" ht="12.75">
      <c r="A24" s="28">
        <f t="shared" si="0"/>
        <v>13</v>
      </c>
      <c r="B24" s="65" t="s">
        <v>626</v>
      </c>
      <c r="C24" s="60" t="s">
        <v>787</v>
      </c>
      <c r="D24" s="60" t="s">
        <v>305</v>
      </c>
      <c r="E24" s="60" t="s">
        <v>619</v>
      </c>
      <c r="F24" s="60" t="s">
        <v>193</v>
      </c>
      <c r="G24" s="66">
        <v>5982.638</v>
      </c>
    </row>
    <row r="25" spans="1:7" ht="12.75">
      <c r="A25" s="28">
        <f t="shared" si="0"/>
        <v>14</v>
      </c>
      <c r="B25" s="65" t="s">
        <v>625</v>
      </c>
      <c r="C25" s="60" t="s">
        <v>787</v>
      </c>
      <c r="D25" s="60" t="s">
        <v>305</v>
      </c>
      <c r="E25" s="60" t="s">
        <v>619</v>
      </c>
      <c r="F25" s="60" t="s">
        <v>617</v>
      </c>
      <c r="G25" s="66">
        <v>5982.638</v>
      </c>
    </row>
    <row r="26" spans="1:7" ht="12.75">
      <c r="A26" s="28">
        <f t="shared" si="0"/>
        <v>15</v>
      </c>
      <c r="B26" s="65" t="s">
        <v>306</v>
      </c>
      <c r="C26" s="60" t="s">
        <v>787</v>
      </c>
      <c r="D26" s="60" t="s">
        <v>305</v>
      </c>
      <c r="E26" s="60" t="s">
        <v>770</v>
      </c>
      <c r="F26" s="60" t="s">
        <v>193</v>
      </c>
      <c r="G26" s="66">
        <v>728</v>
      </c>
    </row>
    <row r="27" spans="1:7" ht="38.25">
      <c r="A27" s="28">
        <f t="shared" si="0"/>
        <v>16</v>
      </c>
      <c r="B27" s="65" t="s">
        <v>116</v>
      </c>
      <c r="C27" s="60" t="s">
        <v>787</v>
      </c>
      <c r="D27" s="60" t="s">
        <v>305</v>
      </c>
      <c r="E27" s="60" t="s">
        <v>307</v>
      </c>
      <c r="F27" s="60" t="s">
        <v>193</v>
      </c>
      <c r="G27" s="66">
        <v>728</v>
      </c>
    </row>
    <row r="28" spans="1:7" ht="12.75">
      <c r="A28" s="28">
        <f t="shared" si="0"/>
        <v>17</v>
      </c>
      <c r="B28" s="65" t="s">
        <v>625</v>
      </c>
      <c r="C28" s="60" t="s">
        <v>787</v>
      </c>
      <c r="D28" s="60" t="s">
        <v>305</v>
      </c>
      <c r="E28" s="60" t="s">
        <v>307</v>
      </c>
      <c r="F28" s="60" t="s">
        <v>617</v>
      </c>
      <c r="G28" s="66">
        <v>728</v>
      </c>
    </row>
    <row r="29" spans="1:7" ht="12.75">
      <c r="A29" s="28">
        <f t="shared" si="0"/>
        <v>18</v>
      </c>
      <c r="B29" s="65" t="s">
        <v>762</v>
      </c>
      <c r="C29" s="60" t="s">
        <v>787</v>
      </c>
      <c r="D29" s="60" t="s">
        <v>309</v>
      </c>
      <c r="E29" s="60" t="s">
        <v>279</v>
      </c>
      <c r="F29" s="60" t="s">
        <v>193</v>
      </c>
      <c r="G29" s="66">
        <v>465.5997</v>
      </c>
    </row>
    <row r="30" spans="1:7" ht="12.75">
      <c r="A30" s="28">
        <f t="shared" si="0"/>
        <v>19</v>
      </c>
      <c r="B30" s="65" t="s">
        <v>310</v>
      </c>
      <c r="C30" s="60" t="s">
        <v>787</v>
      </c>
      <c r="D30" s="60" t="s">
        <v>309</v>
      </c>
      <c r="E30" s="60" t="s">
        <v>763</v>
      </c>
      <c r="F30" s="60" t="s">
        <v>193</v>
      </c>
      <c r="G30" s="66">
        <v>465.5997</v>
      </c>
    </row>
    <row r="31" spans="1:7" ht="12.75">
      <c r="A31" s="28">
        <f t="shared" si="0"/>
        <v>20</v>
      </c>
      <c r="B31" s="65" t="s">
        <v>311</v>
      </c>
      <c r="C31" s="60" t="s">
        <v>787</v>
      </c>
      <c r="D31" s="60" t="s">
        <v>309</v>
      </c>
      <c r="E31" s="60" t="s">
        <v>582</v>
      </c>
      <c r="F31" s="60" t="s">
        <v>193</v>
      </c>
      <c r="G31" s="66">
        <v>465.5997</v>
      </c>
    </row>
    <row r="32" spans="1:7" ht="12.75">
      <c r="A32" s="28">
        <f t="shared" si="0"/>
        <v>21</v>
      </c>
      <c r="B32" s="65" t="s">
        <v>312</v>
      </c>
      <c r="C32" s="60" t="s">
        <v>787</v>
      </c>
      <c r="D32" s="60" t="s">
        <v>309</v>
      </c>
      <c r="E32" s="60" t="s">
        <v>582</v>
      </c>
      <c r="F32" s="60" t="s">
        <v>581</v>
      </c>
      <c r="G32" s="66">
        <v>465.5997</v>
      </c>
    </row>
    <row r="33" spans="1:7" ht="12.75">
      <c r="A33" s="28">
        <f t="shared" si="0"/>
        <v>22</v>
      </c>
      <c r="B33" s="65" t="s">
        <v>624</v>
      </c>
      <c r="C33" s="60" t="s">
        <v>787</v>
      </c>
      <c r="D33" s="60" t="s">
        <v>262</v>
      </c>
      <c r="E33" s="60" t="s">
        <v>279</v>
      </c>
      <c r="F33" s="60" t="s">
        <v>193</v>
      </c>
      <c r="G33" s="66">
        <v>8559.4736</v>
      </c>
    </row>
    <row r="34" spans="1:7" ht="12.75">
      <c r="A34" s="28">
        <f t="shared" si="0"/>
        <v>23</v>
      </c>
      <c r="B34" s="65" t="s">
        <v>313</v>
      </c>
      <c r="C34" s="60" t="s">
        <v>787</v>
      </c>
      <c r="D34" s="60" t="s">
        <v>262</v>
      </c>
      <c r="E34" s="60" t="s">
        <v>786</v>
      </c>
      <c r="F34" s="60" t="s">
        <v>193</v>
      </c>
      <c r="G34" s="66">
        <v>310.8</v>
      </c>
    </row>
    <row r="35" spans="1:7" ht="25.5">
      <c r="A35" s="28">
        <f t="shared" si="0"/>
        <v>24</v>
      </c>
      <c r="B35" s="65" t="s">
        <v>556</v>
      </c>
      <c r="C35" s="60" t="s">
        <v>787</v>
      </c>
      <c r="D35" s="60" t="s">
        <v>262</v>
      </c>
      <c r="E35" s="60" t="s">
        <v>557</v>
      </c>
      <c r="F35" s="60" t="s">
        <v>193</v>
      </c>
      <c r="G35" s="66">
        <v>310.8</v>
      </c>
    </row>
    <row r="36" spans="1:7" ht="12.75">
      <c r="A36" s="28">
        <f t="shared" si="0"/>
        <v>25</v>
      </c>
      <c r="B36" s="65" t="s">
        <v>625</v>
      </c>
      <c r="C36" s="60" t="s">
        <v>787</v>
      </c>
      <c r="D36" s="60" t="s">
        <v>262</v>
      </c>
      <c r="E36" s="60" t="s">
        <v>557</v>
      </c>
      <c r="F36" s="60" t="s">
        <v>617</v>
      </c>
      <c r="G36" s="66">
        <v>310.8</v>
      </c>
    </row>
    <row r="37" spans="1:7" ht="38.25">
      <c r="A37" s="28">
        <f t="shared" si="0"/>
        <v>26</v>
      </c>
      <c r="B37" s="65" t="s">
        <v>280</v>
      </c>
      <c r="C37" s="60" t="s">
        <v>787</v>
      </c>
      <c r="D37" s="60" t="s">
        <v>262</v>
      </c>
      <c r="E37" s="60" t="s">
        <v>755</v>
      </c>
      <c r="F37" s="60" t="s">
        <v>193</v>
      </c>
      <c r="G37" s="66">
        <v>222.5</v>
      </c>
    </row>
    <row r="38" spans="1:7" ht="12.75">
      <c r="A38" s="28">
        <f t="shared" si="0"/>
        <v>27</v>
      </c>
      <c r="B38" s="65" t="s">
        <v>626</v>
      </c>
      <c r="C38" s="60" t="s">
        <v>787</v>
      </c>
      <c r="D38" s="60" t="s">
        <v>262</v>
      </c>
      <c r="E38" s="60" t="s">
        <v>619</v>
      </c>
      <c r="F38" s="60" t="s">
        <v>193</v>
      </c>
      <c r="G38" s="66">
        <v>222.5</v>
      </c>
    </row>
    <row r="39" spans="1:7" ht="12.75">
      <c r="A39" s="28">
        <f t="shared" si="0"/>
        <v>28</v>
      </c>
      <c r="B39" s="65" t="s">
        <v>625</v>
      </c>
      <c r="C39" s="60" t="s">
        <v>787</v>
      </c>
      <c r="D39" s="60" t="s">
        <v>262</v>
      </c>
      <c r="E39" s="60" t="s">
        <v>619</v>
      </c>
      <c r="F39" s="60" t="s">
        <v>617</v>
      </c>
      <c r="G39" s="66">
        <v>222.5</v>
      </c>
    </row>
    <row r="40" spans="1:7" ht="25.5">
      <c r="A40" s="28">
        <f t="shared" si="0"/>
        <v>29</v>
      </c>
      <c r="B40" s="65" t="s">
        <v>467</v>
      </c>
      <c r="C40" s="60" t="s">
        <v>787</v>
      </c>
      <c r="D40" s="60" t="s">
        <v>262</v>
      </c>
      <c r="E40" s="60" t="s">
        <v>341</v>
      </c>
      <c r="F40" s="60" t="s">
        <v>193</v>
      </c>
      <c r="G40" s="66">
        <v>2098.3263</v>
      </c>
    </row>
    <row r="41" spans="1:7" ht="25.5">
      <c r="A41" s="28">
        <f t="shared" si="0"/>
        <v>30</v>
      </c>
      <c r="B41" s="65" t="s">
        <v>468</v>
      </c>
      <c r="C41" s="60" t="s">
        <v>787</v>
      </c>
      <c r="D41" s="60" t="s">
        <v>262</v>
      </c>
      <c r="E41" s="60" t="s">
        <v>342</v>
      </c>
      <c r="F41" s="60" t="s">
        <v>193</v>
      </c>
      <c r="G41" s="66">
        <v>1998.3263</v>
      </c>
    </row>
    <row r="42" spans="1:7" ht="12.75">
      <c r="A42" s="28">
        <f t="shared" si="0"/>
        <v>31</v>
      </c>
      <c r="B42" s="65" t="s">
        <v>625</v>
      </c>
      <c r="C42" s="60" t="s">
        <v>787</v>
      </c>
      <c r="D42" s="60" t="s">
        <v>262</v>
      </c>
      <c r="E42" s="60" t="s">
        <v>342</v>
      </c>
      <c r="F42" s="60" t="s">
        <v>617</v>
      </c>
      <c r="G42" s="66">
        <v>1998.3263</v>
      </c>
    </row>
    <row r="43" spans="1:7" ht="38.25">
      <c r="A43" s="28">
        <f t="shared" si="0"/>
        <v>32</v>
      </c>
      <c r="B43" s="65" t="s">
        <v>291</v>
      </c>
      <c r="C43" s="60" t="s">
        <v>787</v>
      </c>
      <c r="D43" s="60" t="s">
        <v>262</v>
      </c>
      <c r="E43" s="60" t="s">
        <v>711</v>
      </c>
      <c r="F43" s="60" t="s">
        <v>193</v>
      </c>
      <c r="G43" s="66">
        <v>100</v>
      </c>
    </row>
    <row r="44" spans="1:7" ht="12.75">
      <c r="A44" s="28">
        <f t="shared" si="0"/>
        <v>33</v>
      </c>
      <c r="B44" s="65" t="s">
        <v>308</v>
      </c>
      <c r="C44" s="60" t="s">
        <v>787</v>
      </c>
      <c r="D44" s="60" t="s">
        <v>262</v>
      </c>
      <c r="E44" s="60" t="s">
        <v>711</v>
      </c>
      <c r="F44" s="60" t="s">
        <v>580</v>
      </c>
      <c r="G44" s="66">
        <v>100</v>
      </c>
    </row>
    <row r="45" spans="1:7" ht="12.75">
      <c r="A45" s="28">
        <f t="shared" si="0"/>
        <v>34</v>
      </c>
      <c r="B45" s="65" t="s">
        <v>292</v>
      </c>
      <c r="C45" s="60" t="s">
        <v>787</v>
      </c>
      <c r="D45" s="60" t="s">
        <v>262</v>
      </c>
      <c r="E45" s="60" t="s">
        <v>713</v>
      </c>
      <c r="F45" s="60" t="s">
        <v>193</v>
      </c>
      <c r="G45" s="66">
        <v>4474.8883</v>
      </c>
    </row>
    <row r="46" spans="1:7" ht="12.75">
      <c r="A46" s="28">
        <f t="shared" si="0"/>
        <v>35</v>
      </c>
      <c r="B46" s="65" t="s">
        <v>92</v>
      </c>
      <c r="C46" s="60" t="s">
        <v>787</v>
      </c>
      <c r="D46" s="60" t="s">
        <v>262</v>
      </c>
      <c r="E46" s="60" t="s">
        <v>712</v>
      </c>
      <c r="F46" s="60" t="s">
        <v>193</v>
      </c>
      <c r="G46" s="66">
        <v>4474.8883</v>
      </c>
    </row>
    <row r="47" spans="1:7" ht="12.75">
      <c r="A47" s="28">
        <f t="shared" si="0"/>
        <v>36</v>
      </c>
      <c r="B47" s="65" t="s">
        <v>93</v>
      </c>
      <c r="C47" s="60" t="s">
        <v>787</v>
      </c>
      <c r="D47" s="60" t="s">
        <v>262</v>
      </c>
      <c r="E47" s="60" t="s">
        <v>712</v>
      </c>
      <c r="F47" s="60" t="s">
        <v>723</v>
      </c>
      <c r="G47" s="66">
        <v>4474.8883</v>
      </c>
    </row>
    <row r="48" spans="1:7" ht="12.75">
      <c r="A48" s="28">
        <f t="shared" si="0"/>
        <v>37</v>
      </c>
      <c r="B48" s="65" t="s">
        <v>306</v>
      </c>
      <c r="C48" s="60" t="s">
        <v>787</v>
      </c>
      <c r="D48" s="60" t="s">
        <v>262</v>
      </c>
      <c r="E48" s="60" t="s">
        <v>770</v>
      </c>
      <c r="F48" s="60" t="s">
        <v>193</v>
      </c>
      <c r="G48" s="66">
        <v>266.7</v>
      </c>
    </row>
    <row r="49" spans="1:7" ht="39.75" customHeight="1">
      <c r="A49" s="28">
        <f t="shared" si="0"/>
        <v>38</v>
      </c>
      <c r="B49" s="65" t="s">
        <v>558</v>
      </c>
      <c r="C49" s="60" t="s">
        <v>787</v>
      </c>
      <c r="D49" s="60" t="s">
        <v>262</v>
      </c>
      <c r="E49" s="60" t="s">
        <v>790</v>
      </c>
      <c r="F49" s="60" t="s">
        <v>193</v>
      </c>
      <c r="G49" s="66">
        <v>192</v>
      </c>
    </row>
    <row r="50" spans="1:7" ht="12.75">
      <c r="A50" s="28">
        <f t="shared" si="0"/>
        <v>39</v>
      </c>
      <c r="B50" s="65" t="s">
        <v>625</v>
      </c>
      <c r="C50" s="60" t="s">
        <v>787</v>
      </c>
      <c r="D50" s="60" t="s">
        <v>262</v>
      </c>
      <c r="E50" s="60" t="s">
        <v>790</v>
      </c>
      <c r="F50" s="60" t="s">
        <v>617</v>
      </c>
      <c r="G50" s="66">
        <v>192</v>
      </c>
    </row>
    <row r="51" spans="1:7" ht="51">
      <c r="A51" s="28">
        <f t="shared" si="0"/>
        <v>40</v>
      </c>
      <c r="B51" s="65" t="s">
        <v>129</v>
      </c>
      <c r="C51" s="60" t="s">
        <v>787</v>
      </c>
      <c r="D51" s="60" t="s">
        <v>262</v>
      </c>
      <c r="E51" s="60" t="s">
        <v>319</v>
      </c>
      <c r="F51" s="60" t="s">
        <v>193</v>
      </c>
      <c r="G51" s="66">
        <v>0.1</v>
      </c>
    </row>
    <row r="52" spans="1:7" ht="12.75">
      <c r="A52" s="28">
        <f t="shared" si="0"/>
        <v>41</v>
      </c>
      <c r="B52" s="65" t="s">
        <v>625</v>
      </c>
      <c r="C52" s="60" t="s">
        <v>787</v>
      </c>
      <c r="D52" s="60" t="s">
        <v>262</v>
      </c>
      <c r="E52" s="60" t="s">
        <v>319</v>
      </c>
      <c r="F52" s="60" t="s">
        <v>617</v>
      </c>
      <c r="G52" s="66">
        <v>0.1</v>
      </c>
    </row>
    <row r="53" spans="1:7" ht="25.5">
      <c r="A53" s="28">
        <f t="shared" si="0"/>
        <v>42</v>
      </c>
      <c r="B53" s="65" t="s">
        <v>388</v>
      </c>
      <c r="C53" s="60" t="s">
        <v>787</v>
      </c>
      <c r="D53" s="60" t="s">
        <v>262</v>
      </c>
      <c r="E53" s="60" t="s">
        <v>57</v>
      </c>
      <c r="F53" s="60" t="s">
        <v>193</v>
      </c>
      <c r="G53" s="66">
        <v>74.6</v>
      </c>
    </row>
    <row r="54" spans="1:7" ht="12.75">
      <c r="A54" s="28">
        <f t="shared" si="0"/>
        <v>43</v>
      </c>
      <c r="B54" s="65" t="s">
        <v>625</v>
      </c>
      <c r="C54" s="60" t="s">
        <v>787</v>
      </c>
      <c r="D54" s="60" t="s">
        <v>262</v>
      </c>
      <c r="E54" s="60" t="s">
        <v>57</v>
      </c>
      <c r="F54" s="60" t="s">
        <v>617</v>
      </c>
      <c r="G54" s="66">
        <v>74.6</v>
      </c>
    </row>
    <row r="55" spans="1:7" ht="12.75">
      <c r="A55" s="28">
        <f t="shared" si="0"/>
        <v>44</v>
      </c>
      <c r="B55" s="65" t="s">
        <v>559</v>
      </c>
      <c r="C55" s="60" t="s">
        <v>787</v>
      </c>
      <c r="D55" s="60" t="s">
        <v>262</v>
      </c>
      <c r="E55" s="60" t="s">
        <v>189</v>
      </c>
      <c r="F55" s="60" t="s">
        <v>193</v>
      </c>
      <c r="G55" s="66">
        <v>1186.259</v>
      </c>
    </row>
    <row r="56" spans="1:7" ht="25.5">
      <c r="A56" s="28">
        <f t="shared" si="0"/>
        <v>45</v>
      </c>
      <c r="B56" s="65" t="s">
        <v>692</v>
      </c>
      <c r="C56" s="60" t="s">
        <v>787</v>
      </c>
      <c r="D56" s="60" t="s">
        <v>262</v>
      </c>
      <c r="E56" s="60" t="s">
        <v>205</v>
      </c>
      <c r="F56" s="60" t="s">
        <v>193</v>
      </c>
      <c r="G56" s="66">
        <v>1186.259</v>
      </c>
    </row>
    <row r="57" spans="1:7" ht="12.75">
      <c r="A57" s="28">
        <f t="shared" si="0"/>
        <v>46</v>
      </c>
      <c r="B57" s="65" t="s">
        <v>560</v>
      </c>
      <c r="C57" s="60" t="s">
        <v>787</v>
      </c>
      <c r="D57" s="60" t="s">
        <v>262</v>
      </c>
      <c r="E57" s="60" t="s">
        <v>205</v>
      </c>
      <c r="F57" s="60" t="s">
        <v>260</v>
      </c>
      <c r="G57" s="66">
        <v>1186.259</v>
      </c>
    </row>
    <row r="58" spans="1:7" ht="25.5">
      <c r="A58" s="28">
        <f t="shared" si="0"/>
        <v>47</v>
      </c>
      <c r="B58" s="65" t="s">
        <v>795</v>
      </c>
      <c r="C58" s="60" t="s">
        <v>787</v>
      </c>
      <c r="D58" s="60" t="s">
        <v>583</v>
      </c>
      <c r="E58" s="60" t="s">
        <v>279</v>
      </c>
      <c r="F58" s="60" t="s">
        <v>193</v>
      </c>
      <c r="G58" s="66">
        <v>889.841</v>
      </c>
    </row>
    <row r="59" spans="1:7" ht="12.75">
      <c r="A59" s="28">
        <f t="shared" si="0"/>
        <v>48</v>
      </c>
      <c r="B59" s="65" t="s">
        <v>796</v>
      </c>
      <c r="C59" s="60" t="s">
        <v>787</v>
      </c>
      <c r="D59" s="60" t="s">
        <v>584</v>
      </c>
      <c r="E59" s="60" t="s">
        <v>279</v>
      </c>
      <c r="F59" s="60" t="s">
        <v>193</v>
      </c>
      <c r="G59" s="66">
        <v>310</v>
      </c>
    </row>
    <row r="60" spans="1:7" ht="12.75">
      <c r="A60" s="28">
        <f t="shared" si="0"/>
        <v>49</v>
      </c>
      <c r="B60" s="65" t="s">
        <v>559</v>
      </c>
      <c r="C60" s="60" t="s">
        <v>787</v>
      </c>
      <c r="D60" s="60" t="s">
        <v>584</v>
      </c>
      <c r="E60" s="60" t="s">
        <v>189</v>
      </c>
      <c r="F60" s="60" t="s">
        <v>193</v>
      </c>
      <c r="G60" s="66">
        <v>310</v>
      </c>
    </row>
    <row r="61" spans="1:7" ht="38.25">
      <c r="A61" s="28">
        <f t="shared" si="0"/>
        <v>50</v>
      </c>
      <c r="B61" s="65" t="s">
        <v>693</v>
      </c>
      <c r="C61" s="60" t="s">
        <v>787</v>
      </c>
      <c r="D61" s="60" t="s">
        <v>584</v>
      </c>
      <c r="E61" s="60" t="s">
        <v>201</v>
      </c>
      <c r="F61" s="60" t="s">
        <v>193</v>
      </c>
      <c r="G61" s="66">
        <v>310</v>
      </c>
    </row>
    <row r="62" spans="1:7" ht="12.75">
      <c r="A62" s="28">
        <f t="shared" si="0"/>
        <v>51</v>
      </c>
      <c r="B62" s="65" t="s">
        <v>560</v>
      </c>
      <c r="C62" s="60" t="s">
        <v>787</v>
      </c>
      <c r="D62" s="60" t="s">
        <v>584</v>
      </c>
      <c r="E62" s="60" t="s">
        <v>201</v>
      </c>
      <c r="F62" s="60" t="s">
        <v>260</v>
      </c>
      <c r="G62" s="66">
        <v>310</v>
      </c>
    </row>
    <row r="63" spans="1:7" ht="27.75" customHeight="1">
      <c r="A63" s="28">
        <f t="shared" si="0"/>
        <v>52</v>
      </c>
      <c r="B63" s="65" t="s">
        <v>797</v>
      </c>
      <c r="C63" s="60" t="s">
        <v>787</v>
      </c>
      <c r="D63" s="60" t="s">
        <v>585</v>
      </c>
      <c r="E63" s="60" t="s">
        <v>279</v>
      </c>
      <c r="F63" s="60" t="s">
        <v>193</v>
      </c>
      <c r="G63" s="66">
        <v>579.841</v>
      </c>
    </row>
    <row r="64" spans="1:7" ht="25.5">
      <c r="A64" s="28">
        <f t="shared" si="0"/>
        <v>53</v>
      </c>
      <c r="B64" s="65" t="s">
        <v>561</v>
      </c>
      <c r="C64" s="60" t="s">
        <v>787</v>
      </c>
      <c r="D64" s="60" t="s">
        <v>585</v>
      </c>
      <c r="E64" s="60" t="s">
        <v>771</v>
      </c>
      <c r="F64" s="60" t="s">
        <v>193</v>
      </c>
      <c r="G64" s="66">
        <v>579.841</v>
      </c>
    </row>
    <row r="65" spans="1:7" ht="25.5" customHeight="1">
      <c r="A65" s="28">
        <f t="shared" si="0"/>
        <v>54</v>
      </c>
      <c r="B65" s="65" t="s">
        <v>562</v>
      </c>
      <c r="C65" s="60" t="s">
        <v>787</v>
      </c>
      <c r="D65" s="60" t="s">
        <v>585</v>
      </c>
      <c r="E65" s="60" t="s">
        <v>586</v>
      </c>
      <c r="F65" s="60" t="s">
        <v>193</v>
      </c>
      <c r="G65" s="66">
        <v>579.841</v>
      </c>
    </row>
    <row r="66" spans="1:7" ht="12.75">
      <c r="A66" s="28">
        <f t="shared" si="0"/>
        <v>55</v>
      </c>
      <c r="B66" s="65" t="s">
        <v>625</v>
      </c>
      <c r="C66" s="60" t="s">
        <v>787</v>
      </c>
      <c r="D66" s="60" t="s">
        <v>585</v>
      </c>
      <c r="E66" s="60" t="s">
        <v>586</v>
      </c>
      <c r="F66" s="60" t="s">
        <v>617</v>
      </c>
      <c r="G66" s="66">
        <v>579.841</v>
      </c>
    </row>
    <row r="67" spans="1:7" ht="12.75">
      <c r="A67" s="28">
        <f t="shared" si="0"/>
        <v>56</v>
      </c>
      <c r="B67" s="65" t="s">
        <v>798</v>
      </c>
      <c r="C67" s="60" t="s">
        <v>787</v>
      </c>
      <c r="D67" s="60" t="s">
        <v>587</v>
      </c>
      <c r="E67" s="60" t="s">
        <v>279</v>
      </c>
      <c r="F67" s="60" t="s">
        <v>193</v>
      </c>
      <c r="G67" s="66">
        <v>17861.243</v>
      </c>
    </row>
    <row r="68" spans="1:7" ht="12.75">
      <c r="A68" s="28">
        <f t="shared" si="0"/>
        <v>57</v>
      </c>
      <c r="B68" s="65" t="s">
        <v>799</v>
      </c>
      <c r="C68" s="60" t="s">
        <v>787</v>
      </c>
      <c r="D68" s="60" t="s">
        <v>588</v>
      </c>
      <c r="E68" s="60" t="s">
        <v>279</v>
      </c>
      <c r="F68" s="60" t="s">
        <v>193</v>
      </c>
      <c r="G68" s="66">
        <v>430</v>
      </c>
    </row>
    <row r="69" spans="1:7" ht="12.75">
      <c r="A69" s="28">
        <f t="shared" si="0"/>
        <v>58</v>
      </c>
      <c r="B69" s="65" t="s">
        <v>559</v>
      </c>
      <c r="C69" s="60" t="s">
        <v>787</v>
      </c>
      <c r="D69" s="60" t="s">
        <v>588</v>
      </c>
      <c r="E69" s="60" t="s">
        <v>189</v>
      </c>
      <c r="F69" s="60" t="s">
        <v>193</v>
      </c>
      <c r="G69" s="66">
        <v>430</v>
      </c>
    </row>
    <row r="70" spans="1:7" ht="38.25">
      <c r="A70" s="28">
        <f t="shared" si="0"/>
        <v>59</v>
      </c>
      <c r="B70" s="65" t="s">
        <v>563</v>
      </c>
      <c r="C70" s="60" t="s">
        <v>787</v>
      </c>
      <c r="D70" s="60" t="s">
        <v>588</v>
      </c>
      <c r="E70" s="60" t="s">
        <v>197</v>
      </c>
      <c r="F70" s="60" t="s">
        <v>193</v>
      </c>
      <c r="G70" s="66">
        <v>330</v>
      </c>
    </row>
    <row r="71" spans="1:7" ht="12.75">
      <c r="A71" s="28">
        <f t="shared" si="0"/>
        <v>60</v>
      </c>
      <c r="B71" s="65" t="s">
        <v>560</v>
      </c>
      <c r="C71" s="60" t="s">
        <v>787</v>
      </c>
      <c r="D71" s="60" t="s">
        <v>588</v>
      </c>
      <c r="E71" s="60" t="s">
        <v>197</v>
      </c>
      <c r="F71" s="60" t="s">
        <v>260</v>
      </c>
      <c r="G71" s="66">
        <v>330</v>
      </c>
    </row>
    <row r="72" spans="1:7" ht="40.5" customHeight="1">
      <c r="A72" s="28">
        <f t="shared" si="0"/>
        <v>61</v>
      </c>
      <c r="B72" s="65" t="s">
        <v>565</v>
      </c>
      <c r="C72" s="60" t="s">
        <v>787</v>
      </c>
      <c r="D72" s="60" t="s">
        <v>588</v>
      </c>
      <c r="E72" s="60" t="s">
        <v>200</v>
      </c>
      <c r="F72" s="60" t="s">
        <v>193</v>
      </c>
      <c r="G72" s="66">
        <v>100</v>
      </c>
    </row>
    <row r="73" spans="1:7" ht="12.75">
      <c r="A73" s="28">
        <f t="shared" si="0"/>
        <v>62</v>
      </c>
      <c r="B73" s="65" t="s">
        <v>560</v>
      </c>
      <c r="C73" s="60" t="s">
        <v>787</v>
      </c>
      <c r="D73" s="60" t="s">
        <v>588</v>
      </c>
      <c r="E73" s="60" t="s">
        <v>200</v>
      </c>
      <c r="F73" s="60" t="s">
        <v>260</v>
      </c>
      <c r="G73" s="66">
        <v>100</v>
      </c>
    </row>
    <row r="74" spans="1:7" ht="12.75">
      <c r="A74" s="28">
        <f t="shared" si="0"/>
        <v>63</v>
      </c>
      <c r="B74" s="65" t="s">
        <v>566</v>
      </c>
      <c r="C74" s="60" t="s">
        <v>787</v>
      </c>
      <c r="D74" s="60" t="s">
        <v>792</v>
      </c>
      <c r="E74" s="60" t="s">
        <v>279</v>
      </c>
      <c r="F74" s="60" t="s">
        <v>193</v>
      </c>
      <c r="G74" s="66">
        <v>197.4</v>
      </c>
    </row>
    <row r="75" spans="1:7" ht="12.75">
      <c r="A75" s="28">
        <f t="shared" si="0"/>
        <v>64</v>
      </c>
      <c r="B75" s="65" t="s">
        <v>559</v>
      </c>
      <c r="C75" s="60" t="s">
        <v>787</v>
      </c>
      <c r="D75" s="60" t="s">
        <v>792</v>
      </c>
      <c r="E75" s="60" t="s">
        <v>189</v>
      </c>
      <c r="F75" s="60" t="s">
        <v>193</v>
      </c>
      <c r="G75" s="66">
        <v>197.4</v>
      </c>
    </row>
    <row r="76" spans="1:7" ht="38.25">
      <c r="A76" s="28">
        <f t="shared" si="0"/>
        <v>65</v>
      </c>
      <c r="B76" s="65" t="s">
        <v>130</v>
      </c>
      <c r="C76" s="60" t="s">
        <v>787</v>
      </c>
      <c r="D76" s="60" t="s">
        <v>792</v>
      </c>
      <c r="E76" s="60" t="s">
        <v>321</v>
      </c>
      <c r="F76" s="60" t="s">
        <v>193</v>
      </c>
      <c r="G76" s="66">
        <v>197.4</v>
      </c>
    </row>
    <row r="77" spans="1:7" ht="12.75">
      <c r="A77" s="28">
        <f t="shared" si="0"/>
        <v>66</v>
      </c>
      <c r="B77" s="65" t="s">
        <v>560</v>
      </c>
      <c r="C77" s="60" t="s">
        <v>787</v>
      </c>
      <c r="D77" s="60" t="s">
        <v>792</v>
      </c>
      <c r="E77" s="60" t="s">
        <v>321</v>
      </c>
      <c r="F77" s="60" t="s">
        <v>260</v>
      </c>
      <c r="G77" s="66">
        <v>197.4</v>
      </c>
    </row>
    <row r="78" spans="1:7" ht="12.75">
      <c r="A78" s="28">
        <f aca="true" t="shared" si="1" ref="A78:A141">1+A77</f>
        <v>67</v>
      </c>
      <c r="B78" s="65" t="s">
        <v>389</v>
      </c>
      <c r="C78" s="60" t="s">
        <v>787</v>
      </c>
      <c r="D78" s="60" t="s">
        <v>59</v>
      </c>
      <c r="E78" s="60" t="s">
        <v>279</v>
      </c>
      <c r="F78" s="60" t="s">
        <v>193</v>
      </c>
      <c r="G78" s="66">
        <v>877</v>
      </c>
    </row>
    <row r="79" spans="1:7" ht="12.75">
      <c r="A79" s="28">
        <f t="shared" si="1"/>
        <v>68</v>
      </c>
      <c r="B79" s="65" t="s">
        <v>559</v>
      </c>
      <c r="C79" s="60" t="s">
        <v>787</v>
      </c>
      <c r="D79" s="60" t="s">
        <v>59</v>
      </c>
      <c r="E79" s="60" t="s">
        <v>189</v>
      </c>
      <c r="F79" s="60" t="s">
        <v>193</v>
      </c>
      <c r="G79" s="66">
        <v>877</v>
      </c>
    </row>
    <row r="80" spans="1:7" ht="38.25">
      <c r="A80" s="28">
        <f t="shared" si="1"/>
        <v>69</v>
      </c>
      <c r="B80" s="65" t="s">
        <v>130</v>
      </c>
      <c r="C80" s="60" t="s">
        <v>787</v>
      </c>
      <c r="D80" s="60" t="s">
        <v>59</v>
      </c>
      <c r="E80" s="60" t="s">
        <v>321</v>
      </c>
      <c r="F80" s="60" t="s">
        <v>193</v>
      </c>
      <c r="G80" s="66">
        <v>877</v>
      </c>
    </row>
    <row r="81" spans="1:7" ht="12.75">
      <c r="A81" s="28">
        <f t="shared" si="1"/>
        <v>70</v>
      </c>
      <c r="B81" s="65" t="s">
        <v>560</v>
      </c>
      <c r="C81" s="60" t="s">
        <v>787</v>
      </c>
      <c r="D81" s="60" t="s">
        <v>59</v>
      </c>
      <c r="E81" s="60" t="s">
        <v>321</v>
      </c>
      <c r="F81" s="60" t="s">
        <v>260</v>
      </c>
      <c r="G81" s="66">
        <v>877</v>
      </c>
    </row>
    <row r="82" spans="1:7" ht="12.75">
      <c r="A82" s="28">
        <f t="shared" si="1"/>
        <v>71</v>
      </c>
      <c r="B82" s="65" t="s">
        <v>567</v>
      </c>
      <c r="C82" s="60" t="s">
        <v>787</v>
      </c>
      <c r="D82" s="60" t="s">
        <v>568</v>
      </c>
      <c r="E82" s="60" t="s">
        <v>279</v>
      </c>
      <c r="F82" s="60" t="s">
        <v>193</v>
      </c>
      <c r="G82" s="66">
        <v>266.7</v>
      </c>
    </row>
    <row r="83" spans="1:7" ht="12.75">
      <c r="A83" s="28">
        <f t="shared" si="1"/>
        <v>72</v>
      </c>
      <c r="B83" s="65" t="s">
        <v>569</v>
      </c>
      <c r="C83" s="60" t="s">
        <v>787</v>
      </c>
      <c r="D83" s="60" t="s">
        <v>568</v>
      </c>
      <c r="E83" s="60" t="s">
        <v>570</v>
      </c>
      <c r="F83" s="60" t="s">
        <v>193</v>
      </c>
      <c r="G83" s="66">
        <v>48.7</v>
      </c>
    </row>
    <row r="84" spans="1:7" ht="38.25">
      <c r="A84" s="28">
        <f t="shared" si="1"/>
        <v>73</v>
      </c>
      <c r="B84" s="65" t="s">
        <v>119</v>
      </c>
      <c r="C84" s="60" t="s">
        <v>787</v>
      </c>
      <c r="D84" s="60" t="s">
        <v>568</v>
      </c>
      <c r="E84" s="60" t="s">
        <v>608</v>
      </c>
      <c r="F84" s="60" t="s">
        <v>193</v>
      </c>
      <c r="G84" s="66">
        <v>48.7</v>
      </c>
    </row>
    <row r="85" spans="1:7" ht="12.75">
      <c r="A85" s="28">
        <f t="shared" si="1"/>
        <v>74</v>
      </c>
      <c r="B85" s="65" t="s">
        <v>625</v>
      </c>
      <c r="C85" s="60" t="s">
        <v>787</v>
      </c>
      <c r="D85" s="60" t="s">
        <v>568</v>
      </c>
      <c r="E85" s="60" t="s">
        <v>608</v>
      </c>
      <c r="F85" s="60" t="s">
        <v>617</v>
      </c>
      <c r="G85" s="66">
        <v>48.7</v>
      </c>
    </row>
    <row r="86" spans="1:7" ht="12.75">
      <c r="A86" s="28">
        <f t="shared" si="1"/>
        <v>75</v>
      </c>
      <c r="B86" s="65" t="s">
        <v>559</v>
      </c>
      <c r="C86" s="60" t="s">
        <v>787</v>
      </c>
      <c r="D86" s="60" t="s">
        <v>568</v>
      </c>
      <c r="E86" s="60" t="s">
        <v>189</v>
      </c>
      <c r="F86" s="60" t="s">
        <v>193</v>
      </c>
      <c r="G86" s="66">
        <v>218</v>
      </c>
    </row>
    <row r="87" spans="1:7" ht="28.5" customHeight="1">
      <c r="A87" s="28">
        <f t="shared" si="1"/>
        <v>76</v>
      </c>
      <c r="B87" s="65" t="s">
        <v>88</v>
      </c>
      <c r="C87" s="60" t="s">
        <v>787</v>
      </c>
      <c r="D87" s="60" t="s">
        <v>568</v>
      </c>
      <c r="E87" s="60" t="s">
        <v>343</v>
      </c>
      <c r="F87" s="60" t="s">
        <v>193</v>
      </c>
      <c r="G87" s="66">
        <v>218</v>
      </c>
    </row>
    <row r="88" spans="1:7" ht="12.75">
      <c r="A88" s="28">
        <f t="shared" si="1"/>
        <v>77</v>
      </c>
      <c r="B88" s="65" t="s">
        <v>560</v>
      </c>
      <c r="C88" s="60" t="s">
        <v>787</v>
      </c>
      <c r="D88" s="60" t="s">
        <v>568</v>
      </c>
      <c r="E88" s="60" t="s">
        <v>343</v>
      </c>
      <c r="F88" s="60" t="s">
        <v>260</v>
      </c>
      <c r="G88" s="66">
        <v>218</v>
      </c>
    </row>
    <row r="89" spans="1:7" ht="12.75">
      <c r="A89" s="28">
        <f t="shared" si="1"/>
        <v>78</v>
      </c>
      <c r="B89" s="65" t="s">
        <v>800</v>
      </c>
      <c r="C89" s="60" t="s">
        <v>787</v>
      </c>
      <c r="D89" s="60" t="s">
        <v>589</v>
      </c>
      <c r="E89" s="60" t="s">
        <v>279</v>
      </c>
      <c r="F89" s="60" t="s">
        <v>193</v>
      </c>
      <c r="G89" s="66">
        <v>16090.143</v>
      </c>
    </row>
    <row r="90" spans="1:7" ht="12.75">
      <c r="A90" s="28">
        <f t="shared" si="1"/>
        <v>79</v>
      </c>
      <c r="B90" s="65" t="s">
        <v>306</v>
      </c>
      <c r="C90" s="60" t="s">
        <v>787</v>
      </c>
      <c r="D90" s="60" t="s">
        <v>589</v>
      </c>
      <c r="E90" s="60" t="s">
        <v>770</v>
      </c>
      <c r="F90" s="60" t="s">
        <v>193</v>
      </c>
      <c r="G90" s="66">
        <v>2091.193</v>
      </c>
    </row>
    <row r="91" spans="1:7" ht="63.75">
      <c r="A91" s="28">
        <f t="shared" si="1"/>
        <v>80</v>
      </c>
      <c r="B91" s="65" t="s">
        <v>89</v>
      </c>
      <c r="C91" s="60" t="s">
        <v>787</v>
      </c>
      <c r="D91" s="60" t="s">
        <v>589</v>
      </c>
      <c r="E91" s="60" t="s">
        <v>243</v>
      </c>
      <c r="F91" s="60" t="s">
        <v>193</v>
      </c>
      <c r="G91" s="66">
        <v>2091.193</v>
      </c>
    </row>
    <row r="92" spans="1:7" ht="12.75">
      <c r="A92" s="28">
        <f t="shared" si="1"/>
        <v>81</v>
      </c>
      <c r="B92" s="65" t="s">
        <v>625</v>
      </c>
      <c r="C92" s="60" t="s">
        <v>787</v>
      </c>
      <c r="D92" s="60" t="s">
        <v>589</v>
      </c>
      <c r="E92" s="60" t="s">
        <v>243</v>
      </c>
      <c r="F92" s="60" t="s">
        <v>617</v>
      </c>
      <c r="G92" s="66">
        <v>2091.193</v>
      </c>
    </row>
    <row r="93" spans="1:7" ht="12.75">
      <c r="A93" s="28">
        <f t="shared" si="1"/>
        <v>82</v>
      </c>
      <c r="B93" s="65" t="s">
        <v>569</v>
      </c>
      <c r="C93" s="60" t="s">
        <v>787</v>
      </c>
      <c r="D93" s="60" t="s">
        <v>589</v>
      </c>
      <c r="E93" s="60" t="s">
        <v>570</v>
      </c>
      <c r="F93" s="60" t="s">
        <v>193</v>
      </c>
      <c r="G93" s="66">
        <v>7653.3</v>
      </c>
    </row>
    <row r="94" spans="1:7" ht="51">
      <c r="A94" s="28">
        <f t="shared" si="1"/>
        <v>83</v>
      </c>
      <c r="B94" s="65" t="s">
        <v>601</v>
      </c>
      <c r="C94" s="60" t="s">
        <v>787</v>
      </c>
      <c r="D94" s="60" t="s">
        <v>589</v>
      </c>
      <c r="E94" s="60" t="s">
        <v>571</v>
      </c>
      <c r="F94" s="60" t="s">
        <v>193</v>
      </c>
      <c r="G94" s="66">
        <v>7653.3</v>
      </c>
    </row>
    <row r="95" spans="1:7" ht="12.75">
      <c r="A95" s="28">
        <f t="shared" si="1"/>
        <v>84</v>
      </c>
      <c r="B95" s="65" t="s">
        <v>625</v>
      </c>
      <c r="C95" s="60" t="s">
        <v>787</v>
      </c>
      <c r="D95" s="60" t="s">
        <v>589</v>
      </c>
      <c r="E95" s="60" t="s">
        <v>571</v>
      </c>
      <c r="F95" s="60" t="s">
        <v>617</v>
      </c>
      <c r="G95" s="66">
        <v>7653.3</v>
      </c>
    </row>
    <row r="96" spans="1:7" ht="12.75">
      <c r="A96" s="28">
        <f t="shared" si="1"/>
        <v>85</v>
      </c>
      <c r="B96" s="65" t="s">
        <v>559</v>
      </c>
      <c r="C96" s="60" t="s">
        <v>787</v>
      </c>
      <c r="D96" s="60" t="s">
        <v>589</v>
      </c>
      <c r="E96" s="60" t="s">
        <v>189</v>
      </c>
      <c r="F96" s="60" t="s">
        <v>193</v>
      </c>
      <c r="G96" s="66">
        <v>6345.65</v>
      </c>
    </row>
    <row r="97" spans="1:7" ht="38.25">
      <c r="A97" s="28">
        <f t="shared" si="1"/>
        <v>86</v>
      </c>
      <c r="B97" s="65" t="s">
        <v>346</v>
      </c>
      <c r="C97" s="60" t="s">
        <v>787</v>
      </c>
      <c r="D97" s="60" t="s">
        <v>589</v>
      </c>
      <c r="E97" s="60" t="s">
        <v>198</v>
      </c>
      <c r="F97" s="60" t="s">
        <v>193</v>
      </c>
      <c r="G97" s="66">
        <v>660</v>
      </c>
    </row>
    <row r="98" spans="1:7" ht="12.75">
      <c r="A98" s="28">
        <f t="shared" si="1"/>
        <v>87</v>
      </c>
      <c r="B98" s="65" t="s">
        <v>560</v>
      </c>
      <c r="C98" s="60" t="s">
        <v>787</v>
      </c>
      <c r="D98" s="60" t="s">
        <v>589</v>
      </c>
      <c r="E98" s="60" t="s">
        <v>198</v>
      </c>
      <c r="F98" s="60" t="s">
        <v>260</v>
      </c>
      <c r="G98" s="66">
        <v>660</v>
      </c>
    </row>
    <row r="99" spans="1:7" ht="25.5">
      <c r="A99" s="28">
        <f t="shared" si="1"/>
        <v>88</v>
      </c>
      <c r="B99" s="65" t="s">
        <v>347</v>
      </c>
      <c r="C99" s="60" t="s">
        <v>787</v>
      </c>
      <c r="D99" s="60" t="s">
        <v>589</v>
      </c>
      <c r="E99" s="60" t="s">
        <v>199</v>
      </c>
      <c r="F99" s="60" t="s">
        <v>193</v>
      </c>
      <c r="G99" s="66">
        <v>120</v>
      </c>
    </row>
    <row r="100" spans="1:7" ht="12.75">
      <c r="A100" s="28">
        <f t="shared" si="1"/>
        <v>89</v>
      </c>
      <c r="B100" s="65" t="s">
        <v>560</v>
      </c>
      <c r="C100" s="60" t="s">
        <v>787</v>
      </c>
      <c r="D100" s="60" t="s">
        <v>589</v>
      </c>
      <c r="E100" s="60" t="s">
        <v>199</v>
      </c>
      <c r="F100" s="60" t="s">
        <v>260</v>
      </c>
      <c r="G100" s="66">
        <v>120</v>
      </c>
    </row>
    <row r="101" spans="1:7" ht="38.25">
      <c r="A101" s="28">
        <f t="shared" si="1"/>
        <v>90</v>
      </c>
      <c r="B101" s="65" t="s">
        <v>131</v>
      </c>
      <c r="C101" s="60" t="s">
        <v>787</v>
      </c>
      <c r="D101" s="60" t="s">
        <v>589</v>
      </c>
      <c r="E101" s="60" t="s">
        <v>323</v>
      </c>
      <c r="F101" s="60" t="s">
        <v>193</v>
      </c>
      <c r="G101" s="66">
        <v>5565.65</v>
      </c>
    </row>
    <row r="102" spans="1:7" ht="12.75">
      <c r="A102" s="28">
        <f t="shared" si="1"/>
        <v>91</v>
      </c>
      <c r="B102" s="65" t="s">
        <v>560</v>
      </c>
      <c r="C102" s="60" t="s">
        <v>787</v>
      </c>
      <c r="D102" s="60" t="s">
        <v>589</v>
      </c>
      <c r="E102" s="60" t="s">
        <v>323</v>
      </c>
      <c r="F102" s="60" t="s">
        <v>260</v>
      </c>
      <c r="G102" s="66">
        <v>5565.65</v>
      </c>
    </row>
    <row r="103" spans="1:7" ht="12.75">
      <c r="A103" s="28">
        <f t="shared" si="1"/>
        <v>92</v>
      </c>
      <c r="B103" s="65" t="s">
        <v>801</v>
      </c>
      <c r="C103" s="60" t="s">
        <v>787</v>
      </c>
      <c r="D103" s="60" t="s">
        <v>710</v>
      </c>
      <c r="E103" s="60" t="s">
        <v>279</v>
      </c>
      <c r="F103" s="60" t="s">
        <v>193</v>
      </c>
      <c r="G103" s="66">
        <v>13755.47</v>
      </c>
    </row>
    <row r="104" spans="1:7" ht="12.75">
      <c r="A104" s="28">
        <f t="shared" si="1"/>
        <v>93</v>
      </c>
      <c r="B104" s="65" t="s">
        <v>802</v>
      </c>
      <c r="C104" s="60" t="s">
        <v>787</v>
      </c>
      <c r="D104" s="60" t="s">
        <v>714</v>
      </c>
      <c r="E104" s="60" t="s">
        <v>279</v>
      </c>
      <c r="F104" s="60" t="s">
        <v>193</v>
      </c>
      <c r="G104" s="66">
        <v>10200.55</v>
      </c>
    </row>
    <row r="105" spans="1:7" ht="12.75">
      <c r="A105" s="28">
        <f t="shared" si="1"/>
        <v>94</v>
      </c>
      <c r="B105" s="65" t="s">
        <v>569</v>
      </c>
      <c r="C105" s="60" t="s">
        <v>787</v>
      </c>
      <c r="D105" s="60" t="s">
        <v>714</v>
      </c>
      <c r="E105" s="60" t="s">
        <v>570</v>
      </c>
      <c r="F105" s="60" t="s">
        <v>193</v>
      </c>
      <c r="G105" s="66">
        <v>10200</v>
      </c>
    </row>
    <row r="106" spans="1:7" ht="63.75">
      <c r="A106" s="28">
        <f t="shared" si="1"/>
        <v>95</v>
      </c>
      <c r="B106" s="65" t="s">
        <v>391</v>
      </c>
      <c r="C106" s="60" t="s">
        <v>787</v>
      </c>
      <c r="D106" s="60" t="s">
        <v>714</v>
      </c>
      <c r="E106" s="60" t="s">
        <v>348</v>
      </c>
      <c r="F106" s="60" t="s">
        <v>193</v>
      </c>
      <c r="G106" s="66">
        <v>10200</v>
      </c>
    </row>
    <row r="107" spans="1:7" ht="12.75">
      <c r="A107" s="28">
        <f t="shared" si="1"/>
        <v>96</v>
      </c>
      <c r="B107" s="65" t="s">
        <v>308</v>
      </c>
      <c r="C107" s="60" t="s">
        <v>787</v>
      </c>
      <c r="D107" s="60" t="s">
        <v>714</v>
      </c>
      <c r="E107" s="60" t="s">
        <v>348</v>
      </c>
      <c r="F107" s="60" t="s">
        <v>580</v>
      </c>
      <c r="G107" s="66">
        <v>10200</v>
      </c>
    </row>
    <row r="108" spans="1:7" ht="12.75">
      <c r="A108" s="28">
        <f t="shared" si="1"/>
        <v>97</v>
      </c>
      <c r="B108" s="65" t="s">
        <v>559</v>
      </c>
      <c r="C108" s="60" t="s">
        <v>787</v>
      </c>
      <c r="D108" s="60" t="s">
        <v>714</v>
      </c>
      <c r="E108" s="60" t="s">
        <v>189</v>
      </c>
      <c r="F108" s="60" t="s">
        <v>193</v>
      </c>
      <c r="G108" s="66">
        <v>0.55</v>
      </c>
    </row>
    <row r="109" spans="1:7" ht="38.25">
      <c r="A109" s="28">
        <f t="shared" si="1"/>
        <v>98</v>
      </c>
      <c r="B109" s="65" t="s">
        <v>392</v>
      </c>
      <c r="C109" s="60" t="s">
        <v>787</v>
      </c>
      <c r="D109" s="60" t="s">
        <v>714</v>
      </c>
      <c r="E109" s="60" t="s">
        <v>86</v>
      </c>
      <c r="F109" s="60" t="s">
        <v>193</v>
      </c>
      <c r="G109" s="66">
        <v>0.55</v>
      </c>
    </row>
    <row r="110" spans="1:7" ht="12.75">
      <c r="A110" s="28">
        <f t="shared" si="1"/>
        <v>99</v>
      </c>
      <c r="B110" s="65" t="s">
        <v>560</v>
      </c>
      <c r="C110" s="60" t="s">
        <v>787</v>
      </c>
      <c r="D110" s="60" t="s">
        <v>714</v>
      </c>
      <c r="E110" s="60" t="s">
        <v>86</v>
      </c>
      <c r="F110" s="60" t="s">
        <v>260</v>
      </c>
      <c r="G110" s="66">
        <v>0.55</v>
      </c>
    </row>
    <row r="111" spans="1:7" ht="12.75">
      <c r="A111" s="28">
        <f t="shared" si="1"/>
        <v>100</v>
      </c>
      <c r="B111" s="65" t="s">
        <v>803</v>
      </c>
      <c r="C111" s="60" t="s">
        <v>787</v>
      </c>
      <c r="D111" s="60" t="s">
        <v>716</v>
      </c>
      <c r="E111" s="60" t="s">
        <v>279</v>
      </c>
      <c r="F111" s="60" t="s">
        <v>193</v>
      </c>
      <c r="G111" s="66">
        <v>3554.92</v>
      </c>
    </row>
    <row r="112" spans="1:7" ht="12.75">
      <c r="A112" s="28">
        <f t="shared" si="1"/>
        <v>101</v>
      </c>
      <c r="B112" s="65" t="s">
        <v>569</v>
      </c>
      <c r="C112" s="60" t="s">
        <v>787</v>
      </c>
      <c r="D112" s="60" t="s">
        <v>716</v>
      </c>
      <c r="E112" s="60" t="s">
        <v>570</v>
      </c>
      <c r="F112" s="60" t="s">
        <v>193</v>
      </c>
      <c r="G112" s="66">
        <v>164.244</v>
      </c>
    </row>
    <row r="113" spans="1:7" ht="38.25">
      <c r="A113" s="28">
        <f t="shared" si="1"/>
        <v>102</v>
      </c>
      <c r="B113" s="65" t="s">
        <v>132</v>
      </c>
      <c r="C113" s="60" t="s">
        <v>787</v>
      </c>
      <c r="D113" s="60" t="s">
        <v>716</v>
      </c>
      <c r="E113" s="60" t="s">
        <v>325</v>
      </c>
      <c r="F113" s="60" t="s">
        <v>193</v>
      </c>
      <c r="G113" s="66">
        <v>164.244</v>
      </c>
    </row>
    <row r="114" spans="1:7" ht="12.75">
      <c r="A114" s="28">
        <f t="shared" si="1"/>
        <v>103</v>
      </c>
      <c r="B114" s="65" t="s">
        <v>625</v>
      </c>
      <c r="C114" s="60" t="s">
        <v>787</v>
      </c>
      <c r="D114" s="60" t="s">
        <v>716</v>
      </c>
      <c r="E114" s="60" t="s">
        <v>325</v>
      </c>
      <c r="F114" s="60" t="s">
        <v>617</v>
      </c>
      <c r="G114" s="66">
        <v>164.244</v>
      </c>
    </row>
    <row r="115" spans="1:7" ht="12.75">
      <c r="A115" s="28">
        <f t="shared" si="1"/>
        <v>104</v>
      </c>
      <c r="B115" s="65" t="s">
        <v>559</v>
      </c>
      <c r="C115" s="60" t="s">
        <v>787</v>
      </c>
      <c r="D115" s="60" t="s">
        <v>716</v>
      </c>
      <c r="E115" s="60" t="s">
        <v>189</v>
      </c>
      <c r="F115" s="60" t="s">
        <v>193</v>
      </c>
      <c r="G115" s="66">
        <v>3390.676</v>
      </c>
    </row>
    <row r="116" spans="1:7" ht="25.5">
      <c r="A116" s="28">
        <f t="shared" si="1"/>
        <v>105</v>
      </c>
      <c r="B116" s="65" t="s">
        <v>393</v>
      </c>
      <c r="C116" s="60" t="s">
        <v>787</v>
      </c>
      <c r="D116" s="60" t="s">
        <v>716</v>
      </c>
      <c r="E116" s="60" t="s">
        <v>208</v>
      </c>
      <c r="F116" s="60" t="s">
        <v>193</v>
      </c>
      <c r="G116" s="66">
        <v>241</v>
      </c>
    </row>
    <row r="117" spans="1:7" ht="12.75">
      <c r="A117" s="28">
        <f t="shared" si="1"/>
        <v>106</v>
      </c>
      <c r="B117" s="65" t="s">
        <v>560</v>
      </c>
      <c r="C117" s="60" t="s">
        <v>787</v>
      </c>
      <c r="D117" s="60" t="s">
        <v>716</v>
      </c>
      <c r="E117" s="60" t="s">
        <v>208</v>
      </c>
      <c r="F117" s="60" t="s">
        <v>260</v>
      </c>
      <c r="G117" s="66">
        <v>241</v>
      </c>
    </row>
    <row r="118" spans="1:7" ht="51">
      <c r="A118" s="28">
        <f t="shared" si="1"/>
        <v>107</v>
      </c>
      <c r="B118" s="65" t="s">
        <v>113</v>
      </c>
      <c r="C118" s="60" t="s">
        <v>787</v>
      </c>
      <c r="D118" s="60" t="s">
        <v>716</v>
      </c>
      <c r="E118" s="60" t="s">
        <v>300</v>
      </c>
      <c r="F118" s="60" t="s">
        <v>193</v>
      </c>
      <c r="G118" s="66">
        <v>2036.276</v>
      </c>
    </row>
    <row r="119" spans="1:7" ht="12.75">
      <c r="A119" s="28">
        <f t="shared" si="1"/>
        <v>108</v>
      </c>
      <c r="B119" s="65" t="s">
        <v>560</v>
      </c>
      <c r="C119" s="60" t="s">
        <v>787</v>
      </c>
      <c r="D119" s="60" t="s">
        <v>716</v>
      </c>
      <c r="E119" s="60" t="s">
        <v>300</v>
      </c>
      <c r="F119" s="60" t="s">
        <v>260</v>
      </c>
      <c r="G119" s="66">
        <v>2036.276</v>
      </c>
    </row>
    <row r="120" spans="1:7" ht="38.25">
      <c r="A120" s="28">
        <f t="shared" si="1"/>
        <v>109</v>
      </c>
      <c r="B120" s="65" t="s">
        <v>394</v>
      </c>
      <c r="C120" s="60" t="s">
        <v>787</v>
      </c>
      <c r="D120" s="60" t="s">
        <v>716</v>
      </c>
      <c r="E120" s="60" t="s">
        <v>87</v>
      </c>
      <c r="F120" s="60" t="s">
        <v>193</v>
      </c>
      <c r="G120" s="66">
        <v>1113.4</v>
      </c>
    </row>
    <row r="121" spans="1:7" ht="12.75">
      <c r="A121" s="28">
        <f t="shared" si="1"/>
        <v>110</v>
      </c>
      <c r="B121" s="65" t="s">
        <v>560</v>
      </c>
      <c r="C121" s="60" t="s">
        <v>787</v>
      </c>
      <c r="D121" s="60" t="s">
        <v>716</v>
      </c>
      <c r="E121" s="60" t="s">
        <v>87</v>
      </c>
      <c r="F121" s="60" t="s">
        <v>260</v>
      </c>
      <c r="G121" s="66">
        <v>1113.4</v>
      </c>
    </row>
    <row r="122" spans="1:7" ht="12.75">
      <c r="A122" s="28">
        <f t="shared" si="1"/>
        <v>111</v>
      </c>
      <c r="B122" s="65" t="s">
        <v>804</v>
      </c>
      <c r="C122" s="60" t="s">
        <v>787</v>
      </c>
      <c r="D122" s="60" t="s">
        <v>718</v>
      </c>
      <c r="E122" s="60" t="s">
        <v>279</v>
      </c>
      <c r="F122" s="60" t="s">
        <v>193</v>
      </c>
      <c r="G122" s="66">
        <v>539.05</v>
      </c>
    </row>
    <row r="123" spans="1:7" ht="12.75">
      <c r="A123" s="28">
        <f t="shared" si="1"/>
        <v>112</v>
      </c>
      <c r="B123" s="65" t="s">
        <v>25</v>
      </c>
      <c r="C123" s="60" t="s">
        <v>787</v>
      </c>
      <c r="D123" s="60" t="s">
        <v>719</v>
      </c>
      <c r="E123" s="60" t="s">
        <v>279</v>
      </c>
      <c r="F123" s="60" t="s">
        <v>193</v>
      </c>
      <c r="G123" s="66">
        <v>539.05</v>
      </c>
    </row>
    <row r="124" spans="1:7" ht="12.75">
      <c r="A124" s="28">
        <f t="shared" si="1"/>
        <v>113</v>
      </c>
      <c r="B124" s="65" t="s">
        <v>559</v>
      </c>
      <c r="C124" s="60" t="s">
        <v>787</v>
      </c>
      <c r="D124" s="60" t="s">
        <v>719</v>
      </c>
      <c r="E124" s="60" t="s">
        <v>189</v>
      </c>
      <c r="F124" s="60" t="s">
        <v>193</v>
      </c>
      <c r="G124" s="66">
        <v>539.05</v>
      </c>
    </row>
    <row r="125" spans="1:7" ht="38.25">
      <c r="A125" s="28">
        <f t="shared" si="1"/>
        <v>114</v>
      </c>
      <c r="B125" s="65" t="s">
        <v>694</v>
      </c>
      <c r="C125" s="60" t="s">
        <v>787</v>
      </c>
      <c r="D125" s="60" t="s">
        <v>719</v>
      </c>
      <c r="E125" s="60" t="s">
        <v>206</v>
      </c>
      <c r="F125" s="60" t="s">
        <v>193</v>
      </c>
      <c r="G125" s="66">
        <v>539.05</v>
      </c>
    </row>
    <row r="126" spans="1:7" ht="12.75">
      <c r="A126" s="28">
        <f t="shared" si="1"/>
        <v>115</v>
      </c>
      <c r="B126" s="65" t="s">
        <v>560</v>
      </c>
      <c r="C126" s="60" t="s">
        <v>787</v>
      </c>
      <c r="D126" s="60" t="s">
        <v>719</v>
      </c>
      <c r="E126" s="60" t="s">
        <v>206</v>
      </c>
      <c r="F126" s="60" t="s">
        <v>260</v>
      </c>
      <c r="G126" s="66">
        <v>539.05</v>
      </c>
    </row>
    <row r="127" spans="1:7" ht="12.75">
      <c r="A127" s="28">
        <f t="shared" si="1"/>
        <v>116</v>
      </c>
      <c r="B127" s="65" t="s">
        <v>28</v>
      </c>
      <c r="C127" s="60" t="s">
        <v>787</v>
      </c>
      <c r="D127" s="60" t="s">
        <v>745</v>
      </c>
      <c r="E127" s="60" t="s">
        <v>279</v>
      </c>
      <c r="F127" s="60" t="s">
        <v>193</v>
      </c>
      <c r="G127" s="66">
        <v>59624.172</v>
      </c>
    </row>
    <row r="128" spans="1:7" ht="12.75">
      <c r="A128" s="28">
        <f t="shared" si="1"/>
        <v>117</v>
      </c>
      <c r="B128" s="65" t="s">
        <v>29</v>
      </c>
      <c r="C128" s="60" t="s">
        <v>787</v>
      </c>
      <c r="D128" s="60" t="s">
        <v>746</v>
      </c>
      <c r="E128" s="60" t="s">
        <v>279</v>
      </c>
      <c r="F128" s="60" t="s">
        <v>193</v>
      </c>
      <c r="G128" s="66">
        <v>2514.842</v>
      </c>
    </row>
    <row r="129" spans="1:7" ht="12.75">
      <c r="A129" s="28">
        <f t="shared" si="1"/>
        <v>118</v>
      </c>
      <c r="B129" s="65" t="s">
        <v>811</v>
      </c>
      <c r="C129" s="60" t="s">
        <v>787</v>
      </c>
      <c r="D129" s="60" t="s">
        <v>746</v>
      </c>
      <c r="E129" s="60" t="s">
        <v>807</v>
      </c>
      <c r="F129" s="60" t="s">
        <v>193</v>
      </c>
      <c r="G129" s="66">
        <v>2514.842</v>
      </c>
    </row>
    <row r="130" spans="1:7" ht="25.5">
      <c r="A130" s="28">
        <f t="shared" si="1"/>
        <v>119</v>
      </c>
      <c r="B130" s="65" t="s">
        <v>349</v>
      </c>
      <c r="C130" s="60" t="s">
        <v>787</v>
      </c>
      <c r="D130" s="60" t="s">
        <v>746</v>
      </c>
      <c r="E130" s="60" t="s">
        <v>747</v>
      </c>
      <c r="F130" s="60" t="s">
        <v>193</v>
      </c>
      <c r="G130" s="66">
        <v>2514.842</v>
      </c>
    </row>
    <row r="131" spans="1:7" ht="12.75">
      <c r="A131" s="28">
        <f t="shared" si="1"/>
        <v>120</v>
      </c>
      <c r="B131" s="65" t="s">
        <v>350</v>
      </c>
      <c r="C131" s="60" t="s">
        <v>787</v>
      </c>
      <c r="D131" s="60" t="s">
        <v>746</v>
      </c>
      <c r="E131" s="60" t="s">
        <v>747</v>
      </c>
      <c r="F131" s="60" t="s">
        <v>748</v>
      </c>
      <c r="G131" s="66">
        <v>2514.842</v>
      </c>
    </row>
    <row r="132" spans="1:7" ht="12.75">
      <c r="A132" s="28">
        <f t="shared" si="1"/>
        <v>121</v>
      </c>
      <c r="B132" s="65" t="s">
        <v>30</v>
      </c>
      <c r="C132" s="60" t="s">
        <v>787</v>
      </c>
      <c r="D132" s="60" t="s">
        <v>749</v>
      </c>
      <c r="E132" s="60" t="s">
        <v>279</v>
      </c>
      <c r="F132" s="60" t="s">
        <v>193</v>
      </c>
      <c r="G132" s="66">
        <v>53045.33</v>
      </c>
    </row>
    <row r="133" spans="1:7" ht="12.75">
      <c r="A133" s="28">
        <f t="shared" si="1"/>
        <v>122</v>
      </c>
      <c r="B133" s="65" t="s">
        <v>310</v>
      </c>
      <c r="C133" s="60" t="s">
        <v>787</v>
      </c>
      <c r="D133" s="60" t="s">
        <v>749</v>
      </c>
      <c r="E133" s="60" t="s">
        <v>763</v>
      </c>
      <c r="F133" s="60" t="s">
        <v>193</v>
      </c>
      <c r="G133" s="66">
        <v>24.34</v>
      </c>
    </row>
    <row r="134" spans="1:7" ht="12.75">
      <c r="A134" s="28">
        <f t="shared" si="1"/>
        <v>123</v>
      </c>
      <c r="B134" s="65" t="s">
        <v>311</v>
      </c>
      <c r="C134" s="60" t="s">
        <v>787</v>
      </c>
      <c r="D134" s="60" t="s">
        <v>749</v>
      </c>
      <c r="E134" s="60" t="s">
        <v>582</v>
      </c>
      <c r="F134" s="60" t="s">
        <v>193</v>
      </c>
      <c r="G134" s="66">
        <v>24.34</v>
      </c>
    </row>
    <row r="135" spans="1:7" ht="12.75">
      <c r="A135" s="28">
        <f t="shared" si="1"/>
        <v>124</v>
      </c>
      <c r="B135" s="65" t="s">
        <v>350</v>
      </c>
      <c r="C135" s="60" t="s">
        <v>787</v>
      </c>
      <c r="D135" s="60" t="s">
        <v>749</v>
      </c>
      <c r="E135" s="60" t="s">
        <v>582</v>
      </c>
      <c r="F135" s="60" t="s">
        <v>748</v>
      </c>
      <c r="G135" s="66">
        <v>24.34</v>
      </c>
    </row>
    <row r="136" spans="1:7" ht="12.75">
      <c r="A136" s="28">
        <f t="shared" si="1"/>
        <v>125</v>
      </c>
      <c r="B136" s="65" t="s">
        <v>50</v>
      </c>
      <c r="C136" s="60" t="s">
        <v>787</v>
      </c>
      <c r="D136" s="60" t="s">
        <v>749</v>
      </c>
      <c r="E136" s="60" t="s">
        <v>51</v>
      </c>
      <c r="F136" s="60" t="s">
        <v>193</v>
      </c>
      <c r="G136" s="66">
        <v>686.1</v>
      </c>
    </row>
    <row r="137" spans="1:7" ht="25.5">
      <c r="A137" s="28">
        <f t="shared" si="1"/>
        <v>126</v>
      </c>
      <c r="B137" s="65" t="s">
        <v>293</v>
      </c>
      <c r="C137" s="60" t="s">
        <v>787</v>
      </c>
      <c r="D137" s="60" t="s">
        <v>749</v>
      </c>
      <c r="E137" s="60" t="s">
        <v>52</v>
      </c>
      <c r="F137" s="60" t="s">
        <v>193</v>
      </c>
      <c r="G137" s="66">
        <v>158.6</v>
      </c>
    </row>
    <row r="138" spans="1:7" ht="12.75">
      <c r="A138" s="28">
        <f t="shared" si="1"/>
        <v>127</v>
      </c>
      <c r="B138" s="65" t="s">
        <v>350</v>
      </c>
      <c r="C138" s="60" t="s">
        <v>787</v>
      </c>
      <c r="D138" s="60" t="s">
        <v>749</v>
      </c>
      <c r="E138" s="60" t="s">
        <v>52</v>
      </c>
      <c r="F138" s="60" t="s">
        <v>748</v>
      </c>
      <c r="G138" s="66">
        <v>158.6</v>
      </c>
    </row>
    <row r="139" spans="1:7" ht="25.5">
      <c r="A139" s="28">
        <f t="shared" si="1"/>
        <v>128</v>
      </c>
      <c r="B139" s="65" t="s">
        <v>133</v>
      </c>
      <c r="C139" s="60" t="s">
        <v>787</v>
      </c>
      <c r="D139" s="60" t="s">
        <v>749</v>
      </c>
      <c r="E139" s="60" t="s">
        <v>53</v>
      </c>
      <c r="F139" s="60" t="s">
        <v>193</v>
      </c>
      <c r="G139" s="66">
        <v>443.7</v>
      </c>
    </row>
    <row r="140" spans="1:7" ht="12.75">
      <c r="A140" s="28">
        <f t="shared" si="1"/>
        <v>129</v>
      </c>
      <c r="B140" s="65" t="s">
        <v>350</v>
      </c>
      <c r="C140" s="60" t="s">
        <v>787</v>
      </c>
      <c r="D140" s="60" t="s">
        <v>749</v>
      </c>
      <c r="E140" s="60" t="s">
        <v>53</v>
      </c>
      <c r="F140" s="60" t="s">
        <v>748</v>
      </c>
      <c r="G140" s="66">
        <v>443.7</v>
      </c>
    </row>
    <row r="141" spans="1:7" ht="12.75">
      <c r="A141" s="28">
        <f t="shared" si="1"/>
        <v>130</v>
      </c>
      <c r="B141" s="65" t="s">
        <v>682</v>
      </c>
      <c r="C141" s="60" t="s">
        <v>787</v>
      </c>
      <c r="D141" s="60" t="s">
        <v>749</v>
      </c>
      <c r="E141" s="60" t="s">
        <v>683</v>
      </c>
      <c r="F141" s="60" t="s">
        <v>193</v>
      </c>
      <c r="G141" s="66">
        <v>83.8</v>
      </c>
    </row>
    <row r="142" spans="1:7" ht="12.75">
      <c r="A142" s="28">
        <f aca="true" t="shared" si="2" ref="A142:A205">1+A141</f>
        <v>131</v>
      </c>
      <c r="B142" s="65" t="s">
        <v>350</v>
      </c>
      <c r="C142" s="60" t="s">
        <v>787</v>
      </c>
      <c r="D142" s="60" t="s">
        <v>749</v>
      </c>
      <c r="E142" s="60" t="s">
        <v>683</v>
      </c>
      <c r="F142" s="60" t="s">
        <v>748</v>
      </c>
      <c r="G142" s="66">
        <v>83.8</v>
      </c>
    </row>
    <row r="143" spans="1:7" ht="12.75">
      <c r="A143" s="28">
        <f t="shared" si="2"/>
        <v>132</v>
      </c>
      <c r="B143" s="65" t="s">
        <v>351</v>
      </c>
      <c r="C143" s="60" t="s">
        <v>787</v>
      </c>
      <c r="D143" s="60" t="s">
        <v>749</v>
      </c>
      <c r="E143" s="60" t="s">
        <v>773</v>
      </c>
      <c r="F143" s="60" t="s">
        <v>193</v>
      </c>
      <c r="G143" s="66">
        <v>16024</v>
      </c>
    </row>
    <row r="144" spans="1:7" ht="25.5">
      <c r="A144" s="28">
        <f t="shared" si="2"/>
        <v>133</v>
      </c>
      <c r="B144" s="65" t="s">
        <v>352</v>
      </c>
      <c r="C144" s="60" t="s">
        <v>787</v>
      </c>
      <c r="D144" s="60" t="s">
        <v>749</v>
      </c>
      <c r="E144" s="60" t="s">
        <v>39</v>
      </c>
      <c r="F144" s="60" t="s">
        <v>193</v>
      </c>
      <c r="G144" s="66">
        <v>7023</v>
      </c>
    </row>
    <row r="145" spans="1:7" ht="12.75">
      <c r="A145" s="28">
        <f t="shared" si="2"/>
        <v>134</v>
      </c>
      <c r="B145" s="65" t="s">
        <v>350</v>
      </c>
      <c r="C145" s="60" t="s">
        <v>787</v>
      </c>
      <c r="D145" s="60" t="s">
        <v>749</v>
      </c>
      <c r="E145" s="60" t="s">
        <v>39</v>
      </c>
      <c r="F145" s="60" t="s">
        <v>748</v>
      </c>
      <c r="G145" s="66">
        <v>7023</v>
      </c>
    </row>
    <row r="146" spans="1:7" ht="25.5">
      <c r="A146" s="28">
        <f t="shared" si="2"/>
        <v>135</v>
      </c>
      <c r="B146" s="65" t="s">
        <v>353</v>
      </c>
      <c r="C146" s="60" t="s">
        <v>787</v>
      </c>
      <c r="D146" s="60" t="s">
        <v>749</v>
      </c>
      <c r="E146" s="60" t="s">
        <v>717</v>
      </c>
      <c r="F146" s="60" t="s">
        <v>193</v>
      </c>
      <c r="G146" s="66">
        <v>9001</v>
      </c>
    </row>
    <row r="147" spans="1:7" ht="12.75">
      <c r="A147" s="28">
        <f t="shared" si="2"/>
        <v>136</v>
      </c>
      <c r="B147" s="65" t="s">
        <v>355</v>
      </c>
      <c r="C147" s="60" t="s">
        <v>787</v>
      </c>
      <c r="D147" s="60" t="s">
        <v>749</v>
      </c>
      <c r="E147" s="60" t="s">
        <v>717</v>
      </c>
      <c r="F147" s="60" t="s">
        <v>613</v>
      </c>
      <c r="G147" s="66">
        <v>9001</v>
      </c>
    </row>
    <row r="148" spans="1:7" ht="12.75">
      <c r="A148" s="28">
        <f t="shared" si="2"/>
        <v>137</v>
      </c>
      <c r="B148" s="65" t="s">
        <v>306</v>
      </c>
      <c r="C148" s="60" t="s">
        <v>787</v>
      </c>
      <c r="D148" s="60" t="s">
        <v>749</v>
      </c>
      <c r="E148" s="60" t="s">
        <v>770</v>
      </c>
      <c r="F148" s="60" t="s">
        <v>193</v>
      </c>
      <c r="G148" s="66">
        <v>33727.6</v>
      </c>
    </row>
    <row r="149" spans="1:7" ht="38.25">
      <c r="A149" s="28">
        <f t="shared" si="2"/>
        <v>138</v>
      </c>
      <c r="B149" s="65" t="s">
        <v>294</v>
      </c>
      <c r="C149" s="60" t="s">
        <v>787</v>
      </c>
      <c r="D149" s="60" t="s">
        <v>749</v>
      </c>
      <c r="E149" s="60" t="s">
        <v>375</v>
      </c>
      <c r="F149" s="60" t="s">
        <v>193</v>
      </c>
      <c r="G149" s="66">
        <v>486</v>
      </c>
    </row>
    <row r="150" spans="1:7" ht="12.75">
      <c r="A150" s="28">
        <f t="shared" si="2"/>
        <v>139</v>
      </c>
      <c r="B150" s="65" t="s">
        <v>350</v>
      </c>
      <c r="C150" s="60" t="s">
        <v>787</v>
      </c>
      <c r="D150" s="60" t="s">
        <v>749</v>
      </c>
      <c r="E150" s="60" t="s">
        <v>375</v>
      </c>
      <c r="F150" s="60" t="s">
        <v>748</v>
      </c>
      <c r="G150" s="66">
        <v>486</v>
      </c>
    </row>
    <row r="151" spans="1:7" ht="25.5">
      <c r="A151" s="28">
        <f t="shared" si="2"/>
        <v>140</v>
      </c>
      <c r="B151" s="65" t="s">
        <v>47</v>
      </c>
      <c r="C151" s="60" t="s">
        <v>787</v>
      </c>
      <c r="D151" s="60" t="s">
        <v>749</v>
      </c>
      <c r="E151" s="60" t="s">
        <v>715</v>
      </c>
      <c r="F151" s="60" t="s">
        <v>193</v>
      </c>
      <c r="G151" s="66">
        <v>665.6</v>
      </c>
    </row>
    <row r="152" spans="1:7" ht="12.75">
      <c r="A152" s="28">
        <f t="shared" si="2"/>
        <v>141</v>
      </c>
      <c r="B152" s="65" t="s">
        <v>350</v>
      </c>
      <c r="C152" s="60" t="s">
        <v>787</v>
      </c>
      <c r="D152" s="60" t="s">
        <v>749</v>
      </c>
      <c r="E152" s="60" t="s">
        <v>715</v>
      </c>
      <c r="F152" s="60" t="s">
        <v>748</v>
      </c>
      <c r="G152" s="66">
        <v>665.6</v>
      </c>
    </row>
    <row r="153" spans="1:7" ht="38.25">
      <c r="A153" s="28">
        <f t="shared" si="2"/>
        <v>142</v>
      </c>
      <c r="B153" s="65" t="s">
        <v>354</v>
      </c>
      <c r="C153" s="60" t="s">
        <v>787</v>
      </c>
      <c r="D153" s="60" t="s">
        <v>749</v>
      </c>
      <c r="E153" s="60" t="s">
        <v>578</v>
      </c>
      <c r="F153" s="60" t="s">
        <v>193</v>
      </c>
      <c r="G153" s="66">
        <v>32576</v>
      </c>
    </row>
    <row r="154" spans="1:7" ht="12.75">
      <c r="A154" s="28">
        <f t="shared" si="2"/>
        <v>143</v>
      </c>
      <c r="B154" s="65" t="s">
        <v>355</v>
      </c>
      <c r="C154" s="60" t="s">
        <v>787</v>
      </c>
      <c r="D154" s="60" t="s">
        <v>749</v>
      </c>
      <c r="E154" s="60" t="s">
        <v>578</v>
      </c>
      <c r="F154" s="60" t="s">
        <v>613</v>
      </c>
      <c r="G154" s="66">
        <v>32576</v>
      </c>
    </row>
    <row r="155" spans="1:7" ht="12.75">
      <c r="A155" s="28">
        <f t="shared" si="2"/>
        <v>144</v>
      </c>
      <c r="B155" s="65" t="s">
        <v>569</v>
      </c>
      <c r="C155" s="60" t="s">
        <v>787</v>
      </c>
      <c r="D155" s="60" t="s">
        <v>749</v>
      </c>
      <c r="E155" s="60" t="s">
        <v>570</v>
      </c>
      <c r="F155" s="60" t="s">
        <v>193</v>
      </c>
      <c r="G155" s="66">
        <v>644.4</v>
      </c>
    </row>
    <row r="156" spans="1:7" ht="38.25">
      <c r="A156" s="28">
        <f t="shared" si="2"/>
        <v>145</v>
      </c>
      <c r="B156" s="65" t="s">
        <v>48</v>
      </c>
      <c r="C156" s="60" t="s">
        <v>787</v>
      </c>
      <c r="D156" s="60" t="s">
        <v>749</v>
      </c>
      <c r="E156" s="60" t="s">
        <v>45</v>
      </c>
      <c r="F156" s="60" t="s">
        <v>193</v>
      </c>
      <c r="G156" s="66">
        <v>239.4</v>
      </c>
    </row>
    <row r="157" spans="1:7" ht="12.75">
      <c r="A157" s="28">
        <f t="shared" si="2"/>
        <v>146</v>
      </c>
      <c r="B157" s="65" t="s">
        <v>350</v>
      </c>
      <c r="C157" s="60" t="s">
        <v>787</v>
      </c>
      <c r="D157" s="60" t="s">
        <v>749</v>
      </c>
      <c r="E157" s="60" t="s">
        <v>45</v>
      </c>
      <c r="F157" s="60" t="s">
        <v>748</v>
      </c>
      <c r="G157" s="66">
        <v>239.4</v>
      </c>
    </row>
    <row r="158" spans="1:7" ht="63.75">
      <c r="A158" s="28">
        <f t="shared" si="2"/>
        <v>147</v>
      </c>
      <c r="B158" s="65" t="s">
        <v>395</v>
      </c>
      <c r="C158" s="60" t="s">
        <v>787</v>
      </c>
      <c r="D158" s="60" t="s">
        <v>749</v>
      </c>
      <c r="E158" s="60" t="s">
        <v>333</v>
      </c>
      <c r="F158" s="60" t="s">
        <v>193</v>
      </c>
      <c r="G158" s="66">
        <v>405</v>
      </c>
    </row>
    <row r="159" spans="1:7" ht="12.75">
      <c r="A159" s="28">
        <f t="shared" si="2"/>
        <v>148</v>
      </c>
      <c r="B159" s="65" t="s">
        <v>350</v>
      </c>
      <c r="C159" s="60" t="s">
        <v>787</v>
      </c>
      <c r="D159" s="60" t="s">
        <v>749</v>
      </c>
      <c r="E159" s="60" t="s">
        <v>333</v>
      </c>
      <c r="F159" s="60" t="s">
        <v>748</v>
      </c>
      <c r="G159" s="66">
        <v>405</v>
      </c>
    </row>
    <row r="160" spans="1:7" ht="12.75">
      <c r="A160" s="28">
        <f t="shared" si="2"/>
        <v>149</v>
      </c>
      <c r="B160" s="65" t="s">
        <v>559</v>
      </c>
      <c r="C160" s="60" t="s">
        <v>787</v>
      </c>
      <c r="D160" s="60" t="s">
        <v>749</v>
      </c>
      <c r="E160" s="60" t="s">
        <v>189</v>
      </c>
      <c r="F160" s="60" t="s">
        <v>193</v>
      </c>
      <c r="G160" s="66">
        <v>1938.89</v>
      </c>
    </row>
    <row r="161" spans="1:7" ht="25.5">
      <c r="A161" s="28">
        <f t="shared" si="2"/>
        <v>150</v>
      </c>
      <c r="B161" s="65" t="s">
        <v>695</v>
      </c>
      <c r="C161" s="60" t="s">
        <v>787</v>
      </c>
      <c r="D161" s="60" t="s">
        <v>749</v>
      </c>
      <c r="E161" s="60" t="s">
        <v>202</v>
      </c>
      <c r="F161" s="60" t="s">
        <v>193</v>
      </c>
      <c r="G161" s="66">
        <v>856.89</v>
      </c>
    </row>
    <row r="162" spans="1:7" ht="12.75">
      <c r="A162" s="28">
        <f t="shared" si="2"/>
        <v>151</v>
      </c>
      <c r="B162" s="65" t="s">
        <v>560</v>
      </c>
      <c r="C162" s="60" t="s">
        <v>787</v>
      </c>
      <c r="D162" s="60" t="s">
        <v>749</v>
      </c>
      <c r="E162" s="60" t="s">
        <v>202</v>
      </c>
      <c r="F162" s="60" t="s">
        <v>260</v>
      </c>
      <c r="G162" s="66">
        <v>856.89</v>
      </c>
    </row>
    <row r="163" spans="1:7" ht="25.5">
      <c r="A163" s="28">
        <f t="shared" si="2"/>
        <v>152</v>
      </c>
      <c r="B163" s="65" t="s">
        <v>396</v>
      </c>
      <c r="C163" s="60" t="s">
        <v>787</v>
      </c>
      <c r="D163" s="60" t="s">
        <v>749</v>
      </c>
      <c r="E163" s="60" t="s">
        <v>207</v>
      </c>
      <c r="F163" s="60" t="s">
        <v>193</v>
      </c>
      <c r="G163" s="66">
        <v>533</v>
      </c>
    </row>
    <row r="164" spans="1:7" ht="12.75">
      <c r="A164" s="28">
        <f t="shared" si="2"/>
        <v>153</v>
      </c>
      <c r="B164" s="65" t="s">
        <v>560</v>
      </c>
      <c r="C164" s="60" t="s">
        <v>787</v>
      </c>
      <c r="D164" s="60" t="s">
        <v>749</v>
      </c>
      <c r="E164" s="60" t="s">
        <v>207</v>
      </c>
      <c r="F164" s="60" t="s">
        <v>260</v>
      </c>
      <c r="G164" s="66">
        <v>533</v>
      </c>
    </row>
    <row r="165" spans="1:7" ht="38.25">
      <c r="A165" s="28">
        <f t="shared" si="2"/>
        <v>154</v>
      </c>
      <c r="B165" s="65" t="s">
        <v>392</v>
      </c>
      <c r="C165" s="60" t="s">
        <v>787</v>
      </c>
      <c r="D165" s="60" t="s">
        <v>749</v>
      </c>
      <c r="E165" s="60" t="s">
        <v>86</v>
      </c>
      <c r="F165" s="60" t="s">
        <v>193</v>
      </c>
      <c r="G165" s="66">
        <v>414</v>
      </c>
    </row>
    <row r="166" spans="1:7" ht="12.75">
      <c r="A166" s="28">
        <f t="shared" si="2"/>
        <v>155</v>
      </c>
      <c r="B166" s="65" t="s">
        <v>560</v>
      </c>
      <c r="C166" s="60" t="s">
        <v>787</v>
      </c>
      <c r="D166" s="60" t="s">
        <v>749</v>
      </c>
      <c r="E166" s="60" t="s">
        <v>86</v>
      </c>
      <c r="F166" s="60" t="s">
        <v>260</v>
      </c>
      <c r="G166" s="66">
        <v>414</v>
      </c>
    </row>
    <row r="167" spans="1:7" ht="52.5" customHeight="1">
      <c r="A167" s="28">
        <f t="shared" si="2"/>
        <v>156</v>
      </c>
      <c r="B167" s="65" t="s">
        <v>134</v>
      </c>
      <c r="C167" s="60" t="s">
        <v>787</v>
      </c>
      <c r="D167" s="60" t="s">
        <v>749</v>
      </c>
      <c r="E167" s="60" t="s">
        <v>236</v>
      </c>
      <c r="F167" s="60" t="s">
        <v>193</v>
      </c>
      <c r="G167" s="66">
        <v>135</v>
      </c>
    </row>
    <row r="168" spans="1:7" ht="12.75">
      <c r="A168" s="28">
        <f t="shared" si="2"/>
        <v>157</v>
      </c>
      <c r="B168" s="65" t="s">
        <v>560</v>
      </c>
      <c r="C168" s="60" t="s">
        <v>787</v>
      </c>
      <c r="D168" s="60" t="s">
        <v>749</v>
      </c>
      <c r="E168" s="60" t="s">
        <v>236</v>
      </c>
      <c r="F168" s="60" t="s">
        <v>260</v>
      </c>
      <c r="G168" s="66">
        <v>135</v>
      </c>
    </row>
    <row r="169" spans="1:7" ht="12.75">
      <c r="A169" s="28">
        <f t="shared" si="2"/>
        <v>158</v>
      </c>
      <c r="B169" s="65" t="s">
        <v>295</v>
      </c>
      <c r="C169" s="60" t="s">
        <v>787</v>
      </c>
      <c r="D169" s="60" t="s">
        <v>54</v>
      </c>
      <c r="E169" s="60" t="s">
        <v>279</v>
      </c>
      <c r="F169" s="60" t="s">
        <v>193</v>
      </c>
      <c r="G169" s="66">
        <v>4064</v>
      </c>
    </row>
    <row r="170" spans="1:7" ht="12.75">
      <c r="A170" s="28">
        <f t="shared" si="2"/>
        <v>159</v>
      </c>
      <c r="B170" s="65" t="s">
        <v>351</v>
      </c>
      <c r="C170" s="60" t="s">
        <v>787</v>
      </c>
      <c r="D170" s="60" t="s">
        <v>54</v>
      </c>
      <c r="E170" s="60" t="s">
        <v>773</v>
      </c>
      <c r="F170" s="60" t="s">
        <v>193</v>
      </c>
      <c r="G170" s="66">
        <v>559</v>
      </c>
    </row>
    <row r="171" spans="1:7" ht="25.5">
      <c r="A171" s="28">
        <f t="shared" si="2"/>
        <v>160</v>
      </c>
      <c r="B171" s="65" t="s">
        <v>353</v>
      </c>
      <c r="C171" s="60" t="s">
        <v>787</v>
      </c>
      <c r="D171" s="60" t="s">
        <v>54</v>
      </c>
      <c r="E171" s="60" t="s">
        <v>717</v>
      </c>
      <c r="F171" s="60" t="s">
        <v>193</v>
      </c>
      <c r="G171" s="66">
        <v>559</v>
      </c>
    </row>
    <row r="172" spans="1:7" ht="12.75">
      <c r="A172" s="28">
        <f t="shared" si="2"/>
        <v>161</v>
      </c>
      <c r="B172" s="65" t="s">
        <v>625</v>
      </c>
      <c r="C172" s="60" t="s">
        <v>787</v>
      </c>
      <c r="D172" s="60" t="s">
        <v>54</v>
      </c>
      <c r="E172" s="60" t="s">
        <v>717</v>
      </c>
      <c r="F172" s="60" t="s">
        <v>617</v>
      </c>
      <c r="G172" s="66">
        <v>559</v>
      </c>
    </row>
    <row r="173" spans="1:7" ht="12.75">
      <c r="A173" s="28">
        <f t="shared" si="2"/>
        <v>162</v>
      </c>
      <c r="B173" s="65" t="s">
        <v>306</v>
      </c>
      <c r="C173" s="60" t="s">
        <v>787</v>
      </c>
      <c r="D173" s="60" t="s">
        <v>54</v>
      </c>
      <c r="E173" s="60" t="s">
        <v>770</v>
      </c>
      <c r="F173" s="60" t="s">
        <v>193</v>
      </c>
      <c r="G173" s="66">
        <v>3505</v>
      </c>
    </row>
    <row r="174" spans="1:7" ht="38.25">
      <c r="A174" s="28">
        <f t="shared" si="2"/>
        <v>163</v>
      </c>
      <c r="B174" s="65" t="s">
        <v>354</v>
      </c>
      <c r="C174" s="60" t="s">
        <v>787</v>
      </c>
      <c r="D174" s="60" t="s">
        <v>54</v>
      </c>
      <c r="E174" s="60" t="s">
        <v>578</v>
      </c>
      <c r="F174" s="60" t="s">
        <v>193</v>
      </c>
      <c r="G174" s="66">
        <v>3505</v>
      </c>
    </row>
    <row r="175" spans="1:7" ht="12.75">
      <c r="A175" s="28">
        <f t="shared" si="2"/>
        <v>164</v>
      </c>
      <c r="B175" s="65" t="s">
        <v>625</v>
      </c>
      <c r="C175" s="60" t="s">
        <v>787</v>
      </c>
      <c r="D175" s="60" t="s">
        <v>54</v>
      </c>
      <c r="E175" s="60" t="s">
        <v>578</v>
      </c>
      <c r="F175" s="60" t="s">
        <v>617</v>
      </c>
      <c r="G175" s="66">
        <v>3505</v>
      </c>
    </row>
    <row r="176" spans="1:7" ht="25.5">
      <c r="A176" s="28">
        <f t="shared" si="2"/>
        <v>165</v>
      </c>
      <c r="B176" s="65" t="s">
        <v>135</v>
      </c>
      <c r="C176" s="60" t="s">
        <v>787</v>
      </c>
      <c r="D176" s="60" t="s">
        <v>122</v>
      </c>
      <c r="E176" s="60" t="s">
        <v>279</v>
      </c>
      <c r="F176" s="60" t="s">
        <v>193</v>
      </c>
      <c r="G176" s="66">
        <v>170</v>
      </c>
    </row>
    <row r="177" spans="1:7" ht="12.75">
      <c r="A177" s="28">
        <f t="shared" si="2"/>
        <v>166</v>
      </c>
      <c r="B177" s="65" t="s">
        <v>7</v>
      </c>
      <c r="C177" s="60" t="s">
        <v>787</v>
      </c>
      <c r="D177" s="60" t="s">
        <v>124</v>
      </c>
      <c r="E177" s="60" t="s">
        <v>279</v>
      </c>
      <c r="F177" s="60" t="s">
        <v>193</v>
      </c>
      <c r="G177" s="66">
        <v>170</v>
      </c>
    </row>
    <row r="178" spans="1:7" ht="12.75">
      <c r="A178" s="28">
        <f t="shared" si="2"/>
        <v>167</v>
      </c>
      <c r="B178" s="65" t="s">
        <v>8</v>
      </c>
      <c r="C178" s="60" t="s">
        <v>787</v>
      </c>
      <c r="D178" s="60" t="s">
        <v>124</v>
      </c>
      <c r="E178" s="60" t="s">
        <v>126</v>
      </c>
      <c r="F178" s="60" t="s">
        <v>193</v>
      </c>
      <c r="G178" s="66">
        <v>170</v>
      </c>
    </row>
    <row r="179" spans="1:7" ht="12.75">
      <c r="A179" s="28">
        <f t="shared" si="2"/>
        <v>168</v>
      </c>
      <c r="B179" s="65" t="s">
        <v>9</v>
      </c>
      <c r="C179" s="60" t="s">
        <v>787</v>
      </c>
      <c r="D179" s="60" t="s">
        <v>124</v>
      </c>
      <c r="E179" s="60" t="s">
        <v>128</v>
      </c>
      <c r="F179" s="60" t="s">
        <v>193</v>
      </c>
      <c r="G179" s="66">
        <v>170</v>
      </c>
    </row>
    <row r="180" spans="1:7" ht="12.75">
      <c r="A180" s="28">
        <f t="shared" si="2"/>
        <v>169</v>
      </c>
      <c r="B180" s="65" t="s">
        <v>312</v>
      </c>
      <c r="C180" s="60" t="s">
        <v>787</v>
      </c>
      <c r="D180" s="60" t="s">
        <v>124</v>
      </c>
      <c r="E180" s="60" t="s">
        <v>128</v>
      </c>
      <c r="F180" s="60" t="s">
        <v>581</v>
      </c>
      <c r="G180" s="66">
        <v>170</v>
      </c>
    </row>
    <row r="181" spans="1:7" ht="38.25">
      <c r="A181" s="28">
        <f t="shared" si="2"/>
        <v>170</v>
      </c>
      <c r="B181" s="65" t="s">
        <v>356</v>
      </c>
      <c r="C181" s="60" t="s">
        <v>787</v>
      </c>
      <c r="D181" s="60" t="s">
        <v>357</v>
      </c>
      <c r="E181" s="60" t="s">
        <v>279</v>
      </c>
      <c r="F181" s="60" t="s">
        <v>193</v>
      </c>
      <c r="G181" s="66">
        <v>107433.35</v>
      </c>
    </row>
    <row r="182" spans="1:7" ht="25.5">
      <c r="A182" s="28">
        <f t="shared" si="2"/>
        <v>171</v>
      </c>
      <c r="B182" s="65" t="s">
        <v>572</v>
      </c>
      <c r="C182" s="60" t="s">
        <v>787</v>
      </c>
      <c r="D182" s="60" t="s">
        <v>573</v>
      </c>
      <c r="E182" s="60" t="s">
        <v>279</v>
      </c>
      <c r="F182" s="60" t="s">
        <v>193</v>
      </c>
      <c r="G182" s="66">
        <v>18048</v>
      </c>
    </row>
    <row r="183" spans="1:7" ht="12.75">
      <c r="A183" s="28">
        <f t="shared" si="2"/>
        <v>172</v>
      </c>
      <c r="B183" s="65" t="s">
        <v>574</v>
      </c>
      <c r="C183" s="60" t="s">
        <v>787</v>
      </c>
      <c r="D183" s="60" t="s">
        <v>573</v>
      </c>
      <c r="E183" s="60" t="s">
        <v>785</v>
      </c>
      <c r="F183" s="60" t="s">
        <v>193</v>
      </c>
      <c r="G183" s="66">
        <v>3619</v>
      </c>
    </row>
    <row r="184" spans="1:7" ht="12.75">
      <c r="A184" s="28">
        <f t="shared" si="2"/>
        <v>173</v>
      </c>
      <c r="B184" s="65" t="s">
        <v>528</v>
      </c>
      <c r="C184" s="60" t="s">
        <v>787</v>
      </c>
      <c r="D184" s="60" t="s">
        <v>573</v>
      </c>
      <c r="E184" s="60" t="s">
        <v>752</v>
      </c>
      <c r="F184" s="60" t="s">
        <v>193</v>
      </c>
      <c r="G184" s="66">
        <v>3619</v>
      </c>
    </row>
    <row r="185" spans="1:7" ht="12.75">
      <c r="A185" s="28">
        <f t="shared" si="2"/>
        <v>174</v>
      </c>
      <c r="B185" s="65" t="s">
        <v>529</v>
      </c>
      <c r="C185" s="60" t="s">
        <v>787</v>
      </c>
      <c r="D185" s="60" t="s">
        <v>573</v>
      </c>
      <c r="E185" s="60" t="s">
        <v>752</v>
      </c>
      <c r="F185" s="60" t="s">
        <v>530</v>
      </c>
      <c r="G185" s="66">
        <v>3619</v>
      </c>
    </row>
    <row r="186" spans="1:7" ht="12.75">
      <c r="A186" s="28">
        <f t="shared" si="2"/>
        <v>175</v>
      </c>
      <c r="B186" s="65" t="s">
        <v>306</v>
      </c>
      <c r="C186" s="60" t="s">
        <v>787</v>
      </c>
      <c r="D186" s="60" t="s">
        <v>573</v>
      </c>
      <c r="E186" s="60" t="s">
        <v>770</v>
      </c>
      <c r="F186" s="60" t="s">
        <v>193</v>
      </c>
      <c r="G186" s="66">
        <v>14429</v>
      </c>
    </row>
    <row r="187" spans="1:7" ht="38.25">
      <c r="A187" s="28">
        <f t="shared" si="2"/>
        <v>176</v>
      </c>
      <c r="B187" s="65" t="s">
        <v>536</v>
      </c>
      <c r="C187" s="60" t="s">
        <v>787</v>
      </c>
      <c r="D187" s="60" t="s">
        <v>573</v>
      </c>
      <c r="E187" s="60" t="s">
        <v>537</v>
      </c>
      <c r="F187" s="60" t="s">
        <v>193</v>
      </c>
      <c r="G187" s="66">
        <v>14429</v>
      </c>
    </row>
    <row r="188" spans="1:7" ht="12.75">
      <c r="A188" s="28">
        <f t="shared" si="2"/>
        <v>177</v>
      </c>
      <c r="B188" s="65" t="s">
        <v>538</v>
      </c>
      <c r="C188" s="60" t="s">
        <v>787</v>
      </c>
      <c r="D188" s="60" t="s">
        <v>573</v>
      </c>
      <c r="E188" s="60" t="s">
        <v>537</v>
      </c>
      <c r="F188" s="60" t="s">
        <v>539</v>
      </c>
      <c r="G188" s="66">
        <v>14429</v>
      </c>
    </row>
    <row r="189" spans="1:7" ht="12.75">
      <c r="A189" s="28">
        <f t="shared" si="2"/>
        <v>178</v>
      </c>
      <c r="B189" s="65" t="s">
        <v>531</v>
      </c>
      <c r="C189" s="60" t="s">
        <v>787</v>
      </c>
      <c r="D189" s="60" t="s">
        <v>532</v>
      </c>
      <c r="E189" s="60" t="s">
        <v>279</v>
      </c>
      <c r="F189" s="60" t="s">
        <v>193</v>
      </c>
      <c r="G189" s="66">
        <v>89385.35</v>
      </c>
    </row>
    <row r="190" spans="1:7" ht="12.75">
      <c r="A190" s="28">
        <f t="shared" si="2"/>
        <v>179</v>
      </c>
      <c r="B190" s="65" t="s">
        <v>313</v>
      </c>
      <c r="C190" s="60" t="s">
        <v>787</v>
      </c>
      <c r="D190" s="60" t="s">
        <v>532</v>
      </c>
      <c r="E190" s="60" t="s">
        <v>786</v>
      </c>
      <c r="F190" s="60" t="s">
        <v>193</v>
      </c>
      <c r="G190" s="66">
        <v>948.9</v>
      </c>
    </row>
    <row r="191" spans="1:7" ht="25.5">
      <c r="A191" s="28">
        <f t="shared" si="2"/>
        <v>180</v>
      </c>
      <c r="B191" s="65" t="s">
        <v>533</v>
      </c>
      <c r="C191" s="60" t="s">
        <v>787</v>
      </c>
      <c r="D191" s="60" t="s">
        <v>532</v>
      </c>
      <c r="E191" s="60" t="s">
        <v>753</v>
      </c>
      <c r="F191" s="60" t="s">
        <v>193</v>
      </c>
      <c r="G191" s="66">
        <v>948.9</v>
      </c>
    </row>
    <row r="192" spans="1:7" ht="12.75">
      <c r="A192" s="28">
        <f t="shared" si="2"/>
        <v>181</v>
      </c>
      <c r="B192" s="65" t="s">
        <v>534</v>
      </c>
      <c r="C192" s="60" t="s">
        <v>787</v>
      </c>
      <c r="D192" s="60" t="s">
        <v>532</v>
      </c>
      <c r="E192" s="60" t="s">
        <v>753</v>
      </c>
      <c r="F192" s="60" t="s">
        <v>535</v>
      </c>
      <c r="G192" s="66">
        <v>948.9</v>
      </c>
    </row>
    <row r="193" spans="1:7" ht="25.5">
      <c r="A193" s="28">
        <f t="shared" si="2"/>
        <v>182</v>
      </c>
      <c r="B193" s="65" t="s">
        <v>10</v>
      </c>
      <c r="C193" s="60" t="s">
        <v>787</v>
      </c>
      <c r="D193" s="60" t="s">
        <v>532</v>
      </c>
      <c r="E193" s="60" t="s">
        <v>466</v>
      </c>
      <c r="F193" s="60" t="s">
        <v>193</v>
      </c>
      <c r="G193" s="66">
        <v>67</v>
      </c>
    </row>
    <row r="194" spans="1:7" ht="38.25">
      <c r="A194" s="28">
        <f t="shared" si="2"/>
        <v>183</v>
      </c>
      <c r="B194" s="65" t="s">
        <v>11</v>
      </c>
      <c r="C194" s="60" t="s">
        <v>787</v>
      </c>
      <c r="D194" s="60" t="s">
        <v>532</v>
      </c>
      <c r="E194" s="60" t="s">
        <v>465</v>
      </c>
      <c r="F194" s="60" t="s">
        <v>193</v>
      </c>
      <c r="G194" s="66">
        <v>67</v>
      </c>
    </row>
    <row r="195" spans="1:7" ht="12.75">
      <c r="A195" s="28">
        <f t="shared" si="2"/>
        <v>184</v>
      </c>
      <c r="B195" s="65" t="s">
        <v>538</v>
      </c>
      <c r="C195" s="60" t="s">
        <v>787</v>
      </c>
      <c r="D195" s="60" t="s">
        <v>532</v>
      </c>
      <c r="E195" s="60" t="s">
        <v>465</v>
      </c>
      <c r="F195" s="60" t="s">
        <v>539</v>
      </c>
      <c r="G195" s="66">
        <v>67</v>
      </c>
    </row>
    <row r="196" spans="1:7" ht="12.75">
      <c r="A196" s="28">
        <f t="shared" si="2"/>
        <v>185</v>
      </c>
      <c r="B196" s="65" t="s">
        <v>306</v>
      </c>
      <c r="C196" s="60" t="s">
        <v>787</v>
      </c>
      <c r="D196" s="60" t="s">
        <v>532</v>
      </c>
      <c r="E196" s="60" t="s">
        <v>770</v>
      </c>
      <c r="F196" s="60" t="s">
        <v>193</v>
      </c>
      <c r="G196" s="66">
        <v>80454.2</v>
      </c>
    </row>
    <row r="197" spans="1:7" ht="25.5">
      <c r="A197" s="28">
        <f t="shared" si="2"/>
        <v>186</v>
      </c>
      <c r="B197" s="65" t="s">
        <v>12</v>
      </c>
      <c r="C197" s="60" t="s">
        <v>787</v>
      </c>
      <c r="D197" s="60" t="s">
        <v>532</v>
      </c>
      <c r="E197" s="60" t="s">
        <v>242</v>
      </c>
      <c r="F197" s="60" t="s">
        <v>193</v>
      </c>
      <c r="G197" s="66">
        <v>907</v>
      </c>
    </row>
    <row r="198" spans="1:7" ht="12.75">
      <c r="A198" s="28">
        <f t="shared" si="2"/>
        <v>187</v>
      </c>
      <c r="B198" s="65" t="s">
        <v>538</v>
      </c>
      <c r="C198" s="60" t="s">
        <v>787</v>
      </c>
      <c r="D198" s="60" t="s">
        <v>532</v>
      </c>
      <c r="E198" s="60" t="s">
        <v>242</v>
      </c>
      <c r="F198" s="60" t="s">
        <v>539</v>
      </c>
      <c r="G198" s="66">
        <v>907</v>
      </c>
    </row>
    <row r="199" spans="1:7" ht="12.75">
      <c r="A199" s="28">
        <f t="shared" si="2"/>
        <v>188</v>
      </c>
      <c r="B199" s="65" t="s">
        <v>90</v>
      </c>
      <c r="C199" s="60" t="s">
        <v>787</v>
      </c>
      <c r="D199" s="60" t="s">
        <v>532</v>
      </c>
      <c r="E199" s="60" t="s">
        <v>261</v>
      </c>
      <c r="F199" s="60" t="s">
        <v>193</v>
      </c>
      <c r="G199" s="66">
        <v>67885</v>
      </c>
    </row>
    <row r="200" spans="1:7" ht="12.75">
      <c r="A200" s="28">
        <f t="shared" si="2"/>
        <v>189</v>
      </c>
      <c r="B200" s="65" t="s">
        <v>538</v>
      </c>
      <c r="C200" s="60" t="s">
        <v>787</v>
      </c>
      <c r="D200" s="60" t="s">
        <v>532</v>
      </c>
      <c r="E200" s="60" t="s">
        <v>261</v>
      </c>
      <c r="F200" s="60" t="s">
        <v>539</v>
      </c>
      <c r="G200" s="66">
        <v>67885</v>
      </c>
    </row>
    <row r="201" spans="1:7" ht="12.75">
      <c r="A201" s="28">
        <f t="shared" si="2"/>
        <v>190</v>
      </c>
      <c r="B201" s="65" t="s">
        <v>13</v>
      </c>
      <c r="C201" s="60" t="s">
        <v>787</v>
      </c>
      <c r="D201" s="60" t="s">
        <v>532</v>
      </c>
      <c r="E201" s="60" t="s">
        <v>329</v>
      </c>
      <c r="F201" s="60" t="s">
        <v>193</v>
      </c>
      <c r="G201" s="66">
        <v>1176</v>
      </c>
    </row>
    <row r="202" spans="1:7" ht="12.75">
      <c r="A202" s="28">
        <f t="shared" si="2"/>
        <v>191</v>
      </c>
      <c r="B202" s="65" t="s">
        <v>538</v>
      </c>
      <c r="C202" s="60" t="s">
        <v>787</v>
      </c>
      <c r="D202" s="60" t="s">
        <v>532</v>
      </c>
      <c r="E202" s="60" t="s">
        <v>329</v>
      </c>
      <c r="F202" s="60" t="s">
        <v>539</v>
      </c>
      <c r="G202" s="66">
        <v>1176</v>
      </c>
    </row>
    <row r="203" spans="1:7" ht="63.75">
      <c r="A203" s="28">
        <f t="shared" si="2"/>
        <v>192</v>
      </c>
      <c r="B203" s="65" t="s">
        <v>397</v>
      </c>
      <c r="C203" s="60" t="s">
        <v>787</v>
      </c>
      <c r="D203" s="60" t="s">
        <v>532</v>
      </c>
      <c r="E203" s="60" t="s">
        <v>564</v>
      </c>
      <c r="F203" s="60" t="s">
        <v>193</v>
      </c>
      <c r="G203" s="66">
        <v>250</v>
      </c>
    </row>
    <row r="204" spans="1:7" ht="12.75">
      <c r="A204" s="28">
        <f t="shared" si="2"/>
        <v>193</v>
      </c>
      <c r="B204" s="65" t="s">
        <v>538</v>
      </c>
      <c r="C204" s="60" t="s">
        <v>787</v>
      </c>
      <c r="D204" s="60" t="s">
        <v>532</v>
      </c>
      <c r="E204" s="60" t="s">
        <v>564</v>
      </c>
      <c r="F204" s="60" t="s">
        <v>539</v>
      </c>
      <c r="G204" s="66">
        <v>250</v>
      </c>
    </row>
    <row r="205" spans="1:7" ht="50.25" customHeight="1">
      <c r="A205" s="28">
        <f t="shared" si="2"/>
        <v>194</v>
      </c>
      <c r="B205" s="65" t="s">
        <v>552</v>
      </c>
      <c r="C205" s="60" t="s">
        <v>787</v>
      </c>
      <c r="D205" s="60" t="s">
        <v>532</v>
      </c>
      <c r="E205" s="60" t="s">
        <v>627</v>
      </c>
      <c r="F205" s="60" t="s">
        <v>193</v>
      </c>
      <c r="G205" s="66">
        <v>100</v>
      </c>
    </row>
    <row r="206" spans="1:7" ht="12.75">
      <c r="A206" s="28">
        <f aca="true" t="shared" si="3" ref="A206:A269">1+A205</f>
        <v>195</v>
      </c>
      <c r="B206" s="65" t="s">
        <v>538</v>
      </c>
      <c r="C206" s="60" t="s">
        <v>787</v>
      </c>
      <c r="D206" s="60" t="s">
        <v>532</v>
      </c>
      <c r="E206" s="60" t="s">
        <v>627</v>
      </c>
      <c r="F206" s="60" t="s">
        <v>539</v>
      </c>
      <c r="G206" s="66">
        <v>100</v>
      </c>
    </row>
    <row r="207" spans="1:7" ht="38.25">
      <c r="A207" s="28">
        <f t="shared" si="3"/>
        <v>196</v>
      </c>
      <c r="B207" s="65" t="s">
        <v>553</v>
      </c>
      <c r="C207" s="60" t="s">
        <v>787</v>
      </c>
      <c r="D207" s="60" t="s">
        <v>532</v>
      </c>
      <c r="E207" s="60" t="s">
        <v>628</v>
      </c>
      <c r="F207" s="60" t="s">
        <v>193</v>
      </c>
      <c r="G207" s="66">
        <v>5948</v>
      </c>
    </row>
    <row r="208" spans="1:7" ht="12.75">
      <c r="A208" s="28">
        <f t="shared" si="3"/>
        <v>197</v>
      </c>
      <c r="B208" s="65" t="s">
        <v>538</v>
      </c>
      <c r="C208" s="60" t="s">
        <v>787</v>
      </c>
      <c r="D208" s="60" t="s">
        <v>532</v>
      </c>
      <c r="E208" s="60" t="s">
        <v>628</v>
      </c>
      <c r="F208" s="60" t="s">
        <v>539</v>
      </c>
      <c r="G208" s="66">
        <v>5948</v>
      </c>
    </row>
    <row r="209" spans="1:7" ht="25.5">
      <c r="A209" s="28">
        <f t="shared" si="3"/>
        <v>198</v>
      </c>
      <c r="B209" s="65" t="s">
        <v>14</v>
      </c>
      <c r="C209" s="60" t="s">
        <v>787</v>
      </c>
      <c r="D209" s="60" t="s">
        <v>532</v>
      </c>
      <c r="E209" s="60" t="s">
        <v>245</v>
      </c>
      <c r="F209" s="60" t="s">
        <v>193</v>
      </c>
      <c r="G209" s="66">
        <v>1908</v>
      </c>
    </row>
    <row r="210" spans="1:7" ht="12.75">
      <c r="A210" s="28">
        <f t="shared" si="3"/>
        <v>199</v>
      </c>
      <c r="B210" s="65" t="s">
        <v>538</v>
      </c>
      <c r="C210" s="60" t="s">
        <v>787</v>
      </c>
      <c r="D210" s="60" t="s">
        <v>532</v>
      </c>
      <c r="E210" s="60" t="s">
        <v>245</v>
      </c>
      <c r="F210" s="60" t="s">
        <v>539</v>
      </c>
      <c r="G210" s="66">
        <v>1908</v>
      </c>
    </row>
    <row r="211" spans="1:7" ht="25.5">
      <c r="A211" s="28">
        <f t="shared" si="3"/>
        <v>200</v>
      </c>
      <c r="B211" s="65" t="s">
        <v>684</v>
      </c>
      <c r="C211" s="60" t="s">
        <v>787</v>
      </c>
      <c r="D211" s="60" t="s">
        <v>532</v>
      </c>
      <c r="E211" s="60" t="s">
        <v>246</v>
      </c>
      <c r="F211" s="60" t="s">
        <v>193</v>
      </c>
      <c r="G211" s="66">
        <v>1080.2</v>
      </c>
    </row>
    <row r="212" spans="1:7" ht="12.75">
      <c r="A212" s="28">
        <f t="shared" si="3"/>
        <v>201</v>
      </c>
      <c r="B212" s="65" t="s">
        <v>538</v>
      </c>
      <c r="C212" s="60" t="s">
        <v>787</v>
      </c>
      <c r="D212" s="60" t="s">
        <v>532</v>
      </c>
      <c r="E212" s="60" t="s">
        <v>246</v>
      </c>
      <c r="F212" s="60" t="s">
        <v>539</v>
      </c>
      <c r="G212" s="66">
        <v>1080.2</v>
      </c>
    </row>
    <row r="213" spans="1:7" ht="38.25">
      <c r="A213" s="28">
        <f t="shared" si="3"/>
        <v>202</v>
      </c>
      <c r="B213" s="65" t="s">
        <v>390</v>
      </c>
      <c r="C213" s="60" t="s">
        <v>787</v>
      </c>
      <c r="D213" s="60" t="s">
        <v>532</v>
      </c>
      <c r="E213" s="60" t="s">
        <v>61</v>
      </c>
      <c r="F213" s="60" t="s">
        <v>193</v>
      </c>
      <c r="G213" s="66">
        <v>1200</v>
      </c>
    </row>
    <row r="214" spans="1:7" ht="12.75">
      <c r="A214" s="28">
        <f t="shared" si="3"/>
        <v>203</v>
      </c>
      <c r="B214" s="65" t="s">
        <v>538</v>
      </c>
      <c r="C214" s="60" t="s">
        <v>787</v>
      </c>
      <c r="D214" s="60" t="s">
        <v>532</v>
      </c>
      <c r="E214" s="60" t="s">
        <v>61</v>
      </c>
      <c r="F214" s="60" t="s">
        <v>539</v>
      </c>
      <c r="G214" s="66">
        <v>1200</v>
      </c>
    </row>
    <row r="215" spans="1:7" ht="12.75">
      <c r="A215" s="28">
        <f t="shared" si="3"/>
        <v>204</v>
      </c>
      <c r="B215" s="65" t="s">
        <v>569</v>
      </c>
      <c r="C215" s="60" t="s">
        <v>787</v>
      </c>
      <c r="D215" s="60" t="s">
        <v>532</v>
      </c>
      <c r="E215" s="60" t="s">
        <v>570</v>
      </c>
      <c r="F215" s="60" t="s">
        <v>193</v>
      </c>
      <c r="G215" s="66">
        <v>6915.25</v>
      </c>
    </row>
    <row r="216" spans="1:7" ht="51">
      <c r="A216" s="28">
        <f t="shared" si="3"/>
        <v>205</v>
      </c>
      <c r="B216" s="65" t="s">
        <v>601</v>
      </c>
      <c r="C216" s="60" t="s">
        <v>787</v>
      </c>
      <c r="D216" s="60" t="s">
        <v>532</v>
      </c>
      <c r="E216" s="60" t="s">
        <v>571</v>
      </c>
      <c r="F216" s="60" t="s">
        <v>193</v>
      </c>
      <c r="G216" s="66">
        <v>6092</v>
      </c>
    </row>
    <row r="217" spans="1:7" ht="12.75">
      <c r="A217" s="28">
        <f t="shared" si="3"/>
        <v>206</v>
      </c>
      <c r="B217" s="65" t="s">
        <v>538</v>
      </c>
      <c r="C217" s="60" t="s">
        <v>787</v>
      </c>
      <c r="D217" s="60" t="s">
        <v>532</v>
      </c>
      <c r="E217" s="60" t="s">
        <v>571</v>
      </c>
      <c r="F217" s="60" t="s">
        <v>539</v>
      </c>
      <c r="G217" s="66">
        <v>6092</v>
      </c>
    </row>
    <row r="218" spans="1:7" ht="52.5" customHeight="1">
      <c r="A218" s="28">
        <f t="shared" si="3"/>
        <v>207</v>
      </c>
      <c r="B218" s="65" t="s">
        <v>398</v>
      </c>
      <c r="C218" s="60" t="s">
        <v>787</v>
      </c>
      <c r="D218" s="60" t="s">
        <v>532</v>
      </c>
      <c r="E218" s="60" t="s">
        <v>247</v>
      </c>
      <c r="F218" s="60" t="s">
        <v>193</v>
      </c>
      <c r="G218" s="66">
        <v>334</v>
      </c>
    </row>
    <row r="219" spans="1:7" ht="12.75">
      <c r="A219" s="28">
        <f t="shared" si="3"/>
        <v>208</v>
      </c>
      <c r="B219" s="65" t="s">
        <v>538</v>
      </c>
      <c r="C219" s="60" t="s">
        <v>787</v>
      </c>
      <c r="D219" s="60" t="s">
        <v>532</v>
      </c>
      <c r="E219" s="60" t="s">
        <v>247</v>
      </c>
      <c r="F219" s="60" t="s">
        <v>539</v>
      </c>
      <c r="G219" s="66">
        <v>334</v>
      </c>
    </row>
    <row r="220" spans="1:7" ht="38.25">
      <c r="A220" s="28">
        <f t="shared" si="3"/>
        <v>209</v>
      </c>
      <c r="B220" s="65" t="s">
        <v>132</v>
      </c>
      <c r="C220" s="60" t="s">
        <v>787</v>
      </c>
      <c r="D220" s="60" t="s">
        <v>532</v>
      </c>
      <c r="E220" s="60" t="s">
        <v>325</v>
      </c>
      <c r="F220" s="60" t="s">
        <v>193</v>
      </c>
      <c r="G220" s="66">
        <v>489.25</v>
      </c>
    </row>
    <row r="221" spans="1:7" ht="12.75">
      <c r="A221" s="28">
        <f t="shared" si="3"/>
        <v>210</v>
      </c>
      <c r="B221" s="65" t="s">
        <v>538</v>
      </c>
      <c r="C221" s="60" t="s">
        <v>787</v>
      </c>
      <c r="D221" s="60" t="s">
        <v>532</v>
      </c>
      <c r="E221" s="60" t="s">
        <v>325</v>
      </c>
      <c r="F221" s="60" t="s">
        <v>539</v>
      </c>
      <c r="G221" s="66">
        <v>489.25</v>
      </c>
    </row>
    <row r="222" spans="1:7" ht="12.75">
      <c r="A222" s="28">
        <f t="shared" si="3"/>
        <v>211</v>
      </c>
      <c r="B222" s="65" t="s">
        <v>559</v>
      </c>
      <c r="C222" s="60" t="s">
        <v>787</v>
      </c>
      <c r="D222" s="60" t="s">
        <v>532</v>
      </c>
      <c r="E222" s="60" t="s">
        <v>189</v>
      </c>
      <c r="F222" s="60" t="s">
        <v>193</v>
      </c>
      <c r="G222" s="66">
        <v>1000</v>
      </c>
    </row>
    <row r="223" spans="1:7" ht="38.25">
      <c r="A223" s="28">
        <f t="shared" si="3"/>
        <v>212</v>
      </c>
      <c r="B223" s="65" t="s">
        <v>130</v>
      </c>
      <c r="C223" s="60" t="s">
        <v>787</v>
      </c>
      <c r="D223" s="60" t="s">
        <v>532</v>
      </c>
      <c r="E223" s="60" t="s">
        <v>321</v>
      </c>
      <c r="F223" s="60" t="s">
        <v>193</v>
      </c>
      <c r="G223" s="66">
        <v>1000</v>
      </c>
    </row>
    <row r="224" spans="1:7" ht="12.75">
      <c r="A224" s="28">
        <f t="shared" si="3"/>
        <v>213</v>
      </c>
      <c r="B224" s="65" t="s">
        <v>538</v>
      </c>
      <c r="C224" s="60" t="s">
        <v>787</v>
      </c>
      <c r="D224" s="60" t="s">
        <v>532</v>
      </c>
      <c r="E224" s="60" t="s">
        <v>321</v>
      </c>
      <c r="F224" s="60" t="s">
        <v>539</v>
      </c>
      <c r="G224" s="66">
        <v>1000</v>
      </c>
    </row>
    <row r="225" spans="1:7" ht="25.5">
      <c r="A225" s="69">
        <f t="shared" si="3"/>
        <v>214</v>
      </c>
      <c r="B225" s="70" t="s">
        <v>554</v>
      </c>
      <c r="C225" s="71" t="s">
        <v>249</v>
      </c>
      <c r="D225" s="71" t="s">
        <v>194</v>
      </c>
      <c r="E225" s="71" t="s">
        <v>279</v>
      </c>
      <c r="F225" s="71" t="s">
        <v>193</v>
      </c>
      <c r="G225" s="68">
        <f>283709.25+238.1</f>
        <v>283947.35</v>
      </c>
    </row>
    <row r="226" spans="1:7" ht="12.75">
      <c r="A226" s="28">
        <f t="shared" si="3"/>
        <v>215</v>
      </c>
      <c r="B226" s="65" t="s">
        <v>26</v>
      </c>
      <c r="C226" s="60" t="s">
        <v>249</v>
      </c>
      <c r="D226" s="60" t="s">
        <v>720</v>
      </c>
      <c r="E226" s="60" t="s">
        <v>279</v>
      </c>
      <c r="F226" s="60" t="s">
        <v>193</v>
      </c>
      <c r="G226" s="66">
        <f>283709.25+238.1</f>
        <v>283947.35</v>
      </c>
    </row>
    <row r="227" spans="1:7" ht="12.75">
      <c r="A227" s="28">
        <f t="shared" si="3"/>
        <v>216</v>
      </c>
      <c r="B227" s="65" t="s">
        <v>250</v>
      </c>
      <c r="C227" s="60" t="s">
        <v>249</v>
      </c>
      <c r="D227" s="60" t="s">
        <v>721</v>
      </c>
      <c r="E227" s="60" t="s">
        <v>279</v>
      </c>
      <c r="F227" s="60" t="s">
        <v>193</v>
      </c>
      <c r="G227" s="66">
        <v>86085.6277</v>
      </c>
    </row>
    <row r="228" spans="1:7" ht="12.75">
      <c r="A228" s="28">
        <f t="shared" si="3"/>
        <v>217</v>
      </c>
      <c r="B228" s="65" t="s">
        <v>91</v>
      </c>
      <c r="C228" s="60" t="s">
        <v>249</v>
      </c>
      <c r="D228" s="60" t="s">
        <v>721</v>
      </c>
      <c r="E228" s="60" t="s">
        <v>774</v>
      </c>
      <c r="F228" s="60" t="s">
        <v>193</v>
      </c>
      <c r="G228" s="66">
        <v>70583.5364</v>
      </c>
    </row>
    <row r="229" spans="1:7" ht="12.75">
      <c r="A229" s="28">
        <f t="shared" si="3"/>
        <v>218</v>
      </c>
      <c r="B229" s="65" t="s">
        <v>92</v>
      </c>
      <c r="C229" s="60" t="s">
        <v>249</v>
      </c>
      <c r="D229" s="60" t="s">
        <v>721</v>
      </c>
      <c r="E229" s="60" t="s">
        <v>722</v>
      </c>
      <c r="F229" s="60" t="s">
        <v>193</v>
      </c>
      <c r="G229" s="66">
        <v>60819.3289</v>
      </c>
    </row>
    <row r="230" spans="1:7" ht="12.75">
      <c r="A230" s="28">
        <f t="shared" si="3"/>
        <v>219</v>
      </c>
      <c r="B230" s="65" t="s">
        <v>93</v>
      </c>
      <c r="C230" s="60" t="s">
        <v>249</v>
      </c>
      <c r="D230" s="60" t="s">
        <v>721</v>
      </c>
      <c r="E230" s="60" t="s">
        <v>722</v>
      </c>
      <c r="F230" s="60" t="s">
        <v>723</v>
      </c>
      <c r="G230" s="66">
        <v>60819.3289</v>
      </c>
    </row>
    <row r="231" spans="1:7" ht="25.5">
      <c r="A231" s="28">
        <f t="shared" si="3"/>
        <v>220</v>
      </c>
      <c r="B231" s="65" t="s">
        <v>94</v>
      </c>
      <c r="C231" s="60" t="s">
        <v>249</v>
      </c>
      <c r="D231" s="60" t="s">
        <v>721</v>
      </c>
      <c r="E231" s="60" t="s">
        <v>756</v>
      </c>
      <c r="F231" s="60" t="s">
        <v>193</v>
      </c>
      <c r="G231" s="66">
        <v>9764.2075</v>
      </c>
    </row>
    <row r="232" spans="1:7" ht="12.75">
      <c r="A232" s="28">
        <f t="shared" si="3"/>
        <v>221</v>
      </c>
      <c r="B232" s="65" t="s">
        <v>93</v>
      </c>
      <c r="C232" s="60" t="s">
        <v>249</v>
      </c>
      <c r="D232" s="60" t="s">
        <v>721</v>
      </c>
      <c r="E232" s="60" t="s">
        <v>756</v>
      </c>
      <c r="F232" s="60" t="s">
        <v>723</v>
      </c>
      <c r="G232" s="66">
        <v>9764.2075</v>
      </c>
    </row>
    <row r="233" spans="1:7" ht="12.75">
      <c r="A233" s="28">
        <f t="shared" si="3"/>
        <v>222</v>
      </c>
      <c r="B233" s="65" t="s">
        <v>306</v>
      </c>
      <c r="C233" s="60" t="s">
        <v>249</v>
      </c>
      <c r="D233" s="60" t="s">
        <v>721</v>
      </c>
      <c r="E233" s="60" t="s">
        <v>770</v>
      </c>
      <c r="F233" s="60" t="s">
        <v>193</v>
      </c>
      <c r="G233" s="66">
        <v>9881.7241</v>
      </c>
    </row>
    <row r="234" spans="1:7" ht="38.25">
      <c r="A234" s="28">
        <f t="shared" si="3"/>
        <v>223</v>
      </c>
      <c r="B234" s="65" t="s">
        <v>15</v>
      </c>
      <c r="C234" s="60" t="s">
        <v>249</v>
      </c>
      <c r="D234" s="60" t="s">
        <v>721</v>
      </c>
      <c r="E234" s="60" t="s">
        <v>327</v>
      </c>
      <c r="F234" s="60" t="s">
        <v>193</v>
      </c>
      <c r="G234" s="66">
        <v>4725.4889</v>
      </c>
    </row>
    <row r="235" spans="1:7" ht="12.75">
      <c r="A235" s="28">
        <f t="shared" si="3"/>
        <v>224</v>
      </c>
      <c r="B235" s="65" t="s">
        <v>93</v>
      </c>
      <c r="C235" s="60" t="s">
        <v>249</v>
      </c>
      <c r="D235" s="60" t="s">
        <v>721</v>
      </c>
      <c r="E235" s="60" t="s">
        <v>327</v>
      </c>
      <c r="F235" s="60" t="s">
        <v>723</v>
      </c>
      <c r="G235" s="66">
        <v>4725.4889</v>
      </c>
    </row>
    <row r="236" spans="1:7" ht="51">
      <c r="A236" s="28">
        <f t="shared" si="3"/>
        <v>225</v>
      </c>
      <c r="B236" s="65" t="s">
        <v>603</v>
      </c>
      <c r="C236" s="60" t="s">
        <v>249</v>
      </c>
      <c r="D236" s="60" t="s">
        <v>721</v>
      </c>
      <c r="E236" s="60" t="s">
        <v>259</v>
      </c>
      <c r="F236" s="60" t="s">
        <v>193</v>
      </c>
      <c r="G236" s="66">
        <v>134.9994</v>
      </c>
    </row>
    <row r="237" spans="1:7" ht="12.75">
      <c r="A237" s="28">
        <f t="shared" si="3"/>
        <v>226</v>
      </c>
      <c r="B237" s="65" t="s">
        <v>93</v>
      </c>
      <c r="C237" s="60" t="s">
        <v>249</v>
      </c>
      <c r="D237" s="60" t="s">
        <v>721</v>
      </c>
      <c r="E237" s="60" t="s">
        <v>259</v>
      </c>
      <c r="F237" s="60" t="s">
        <v>723</v>
      </c>
      <c r="G237" s="66">
        <v>134.9994</v>
      </c>
    </row>
    <row r="238" spans="1:7" ht="12.75">
      <c r="A238" s="28">
        <f t="shared" si="3"/>
        <v>227</v>
      </c>
      <c r="B238" s="65" t="s">
        <v>13</v>
      </c>
      <c r="C238" s="60" t="s">
        <v>249</v>
      </c>
      <c r="D238" s="60" t="s">
        <v>721</v>
      </c>
      <c r="E238" s="60" t="s">
        <v>329</v>
      </c>
      <c r="F238" s="60" t="s">
        <v>193</v>
      </c>
      <c r="G238" s="66">
        <v>5021.2358</v>
      </c>
    </row>
    <row r="239" spans="1:7" ht="12.75">
      <c r="A239" s="28">
        <f t="shared" si="3"/>
        <v>228</v>
      </c>
      <c r="B239" s="65" t="s">
        <v>93</v>
      </c>
      <c r="C239" s="60" t="s">
        <v>249</v>
      </c>
      <c r="D239" s="60" t="s">
        <v>721</v>
      </c>
      <c r="E239" s="60" t="s">
        <v>329</v>
      </c>
      <c r="F239" s="60" t="s">
        <v>723</v>
      </c>
      <c r="G239" s="66">
        <v>5021.2358</v>
      </c>
    </row>
    <row r="240" spans="1:7" ht="12.75">
      <c r="A240" s="28">
        <f t="shared" si="3"/>
        <v>229</v>
      </c>
      <c r="B240" s="65" t="s">
        <v>559</v>
      </c>
      <c r="C240" s="60" t="s">
        <v>249</v>
      </c>
      <c r="D240" s="60" t="s">
        <v>721</v>
      </c>
      <c r="E240" s="60" t="s">
        <v>189</v>
      </c>
      <c r="F240" s="60" t="s">
        <v>193</v>
      </c>
      <c r="G240" s="66">
        <v>5620.3672</v>
      </c>
    </row>
    <row r="241" spans="1:7" ht="38.25">
      <c r="A241" s="28">
        <f t="shared" si="3"/>
        <v>230</v>
      </c>
      <c r="B241" s="65" t="s">
        <v>394</v>
      </c>
      <c r="C241" s="60" t="s">
        <v>249</v>
      </c>
      <c r="D241" s="60" t="s">
        <v>721</v>
      </c>
      <c r="E241" s="60" t="s">
        <v>87</v>
      </c>
      <c r="F241" s="60" t="s">
        <v>193</v>
      </c>
      <c r="G241" s="66">
        <v>380.647</v>
      </c>
    </row>
    <row r="242" spans="1:7" ht="12.75">
      <c r="A242" s="28">
        <f t="shared" si="3"/>
        <v>231</v>
      </c>
      <c r="B242" s="65" t="s">
        <v>560</v>
      </c>
      <c r="C242" s="60" t="s">
        <v>249</v>
      </c>
      <c r="D242" s="60" t="s">
        <v>721</v>
      </c>
      <c r="E242" s="60" t="s">
        <v>87</v>
      </c>
      <c r="F242" s="60" t="s">
        <v>260</v>
      </c>
      <c r="G242" s="66">
        <v>380.647</v>
      </c>
    </row>
    <row r="243" spans="1:7" ht="38.25">
      <c r="A243" s="28">
        <f t="shared" si="3"/>
        <v>232</v>
      </c>
      <c r="B243" s="65" t="s">
        <v>97</v>
      </c>
      <c r="C243" s="60" t="s">
        <v>249</v>
      </c>
      <c r="D243" s="60" t="s">
        <v>721</v>
      </c>
      <c r="E243" s="60" t="s">
        <v>691</v>
      </c>
      <c r="F243" s="60" t="s">
        <v>193</v>
      </c>
      <c r="G243" s="66">
        <v>5239.7202</v>
      </c>
    </row>
    <row r="244" spans="1:7" ht="12.75">
      <c r="A244" s="28">
        <f t="shared" si="3"/>
        <v>233</v>
      </c>
      <c r="B244" s="65" t="s">
        <v>560</v>
      </c>
      <c r="C244" s="60" t="s">
        <v>249</v>
      </c>
      <c r="D244" s="60" t="s">
        <v>721</v>
      </c>
      <c r="E244" s="60" t="s">
        <v>691</v>
      </c>
      <c r="F244" s="60" t="s">
        <v>260</v>
      </c>
      <c r="G244" s="66">
        <v>5239.7202</v>
      </c>
    </row>
    <row r="245" spans="1:7" ht="12.75">
      <c r="A245" s="28">
        <f t="shared" si="3"/>
        <v>234</v>
      </c>
      <c r="B245" s="65" t="s">
        <v>251</v>
      </c>
      <c r="C245" s="60" t="s">
        <v>249</v>
      </c>
      <c r="D245" s="60" t="s">
        <v>724</v>
      </c>
      <c r="E245" s="60" t="s">
        <v>279</v>
      </c>
      <c r="F245" s="60" t="s">
        <v>193</v>
      </c>
      <c r="G245" s="66">
        <f>181558.118+238.1</f>
        <v>181796.218</v>
      </c>
    </row>
    <row r="246" spans="1:7" ht="12.75">
      <c r="A246" s="28">
        <f t="shared" si="3"/>
        <v>235</v>
      </c>
      <c r="B246" s="65" t="s">
        <v>310</v>
      </c>
      <c r="C246" s="60" t="s">
        <v>249</v>
      </c>
      <c r="D246" s="60" t="s">
        <v>724</v>
      </c>
      <c r="E246" s="60" t="s">
        <v>763</v>
      </c>
      <c r="F246" s="60" t="s">
        <v>193</v>
      </c>
      <c r="G246" s="66">
        <v>54.0161</v>
      </c>
    </row>
    <row r="247" spans="1:7" ht="12.75">
      <c r="A247" s="28">
        <f t="shared" si="3"/>
        <v>236</v>
      </c>
      <c r="B247" s="65" t="s">
        <v>311</v>
      </c>
      <c r="C247" s="60" t="s">
        <v>249</v>
      </c>
      <c r="D247" s="60" t="s">
        <v>724</v>
      </c>
      <c r="E247" s="60" t="s">
        <v>582</v>
      </c>
      <c r="F247" s="60" t="s">
        <v>193</v>
      </c>
      <c r="G247" s="66">
        <v>54.0161</v>
      </c>
    </row>
    <row r="248" spans="1:7" ht="12.75">
      <c r="A248" s="28">
        <f t="shared" si="3"/>
        <v>237</v>
      </c>
      <c r="B248" s="65" t="s">
        <v>93</v>
      </c>
      <c r="C248" s="60" t="s">
        <v>249</v>
      </c>
      <c r="D248" s="60" t="s">
        <v>724</v>
      </c>
      <c r="E248" s="60" t="s">
        <v>582</v>
      </c>
      <c r="F248" s="60" t="s">
        <v>723</v>
      </c>
      <c r="G248" s="66">
        <v>54.0161</v>
      </c>
    </row>
    <row r="249" spans="1:7" ht="12.75">
      <c r="A249" s="28">
        <f t="shared" si="3"/>
        <v>238</v>
      </c>
      <c r="B249" s="65" t="s">
        <v>98</v>
      </c>
      <c r="C249" s="60" t="s">
        <v>249</v>
      </c>
      <c r="D249" s="60" t="s">
        <v>724</v>
      </c>
      <c r="E249" s="60" t="s">
        <v>775</v>
      </c>
      <c r="F249" s="60" t="s">
        <v>193</v>
      </c>
      <c r="G249" s="66">
        <v>14787.7825</v>
      </c>
    </row>
    <row r="250" spans="1:7" ht="14.25" customHeight="1">
      <c r="A250" s="28">
        <f t="shared" si="3"/>
        <v>239</v>
      </c>
      <c r="B250" s="65" t="s">
        <v>99</v>
      </c>
      <c r="C250" s="60" t="s">
        <v>249</v>
      </c>
      <c r="D250" s="60" t="s">
        <v>724</v>
      </c>
      <c r="E250" s="60" t="s">
        <v>725</v>
      </c>
      <c r="F250" s="60" t="s">
        <v>193</v>
      </c>
      <c r="G250" s="66">
        <v>14787.7825</v>
      </c>
    </row>
    <row r="251" spans="1:7" ht="12.75">
      <c r="A251" s="28">
        <f t="shared" si="3"/>
        <v>240</v>
      </c>
      <c r="B251" s="65" t="s">
        <v>93</v>
      </c>
      <c r="C251" s="60" t="s">
        <v>249</v>
      </c>
      <c r="D251" s="60" t="s">
        <v>724</v>
      </c>
      <c r="E251" s="60" t="s">
        <v>725</v>
      </c>
      <c r="F251" s="60" t="s">
        <v>723</v>
      </c>
      <c r="G251" s="66">
        <v>14787.7825</v>
      </c>
    </row>
    <row r="252" spans="1:7" ht="12.75">
      <c r="A252" s="28">
        <f t="shared" si="3"/>
        <v>241</v>
      </c>
      <c r="B252" s="65" t="s">
        <v>100</v>
      </c>
      <c r="C252" s="60" t="s">
        <v>249</v>
      </c>
      <c r="D252" s="60" t="s">
        <v>724</v>
      </c>
      <c r="E252" s="60" t="s">
        <v>776</v>
      </c>
      <c r="F252" s="60" t="s">
        <v>193</v>
      </c>
      <c r="G252" s="66">
        <v>7493.5632</v>
      </c>
    </row>
    <row r="253" spans="1:7" ht="12.75">
      <c r="A253" s="28">
        <f t="shared" si="3"/>
        <v>242</v>
      </c>
      <c r="B253" s="65" t="s">
        <v>92</v>
      </c>
      <c r="C253" s="60" t="s">
        <v>249</v>
      </c>
      <c r="D253" s="60" t="s">
        <v>724</v>
      </c>
      <c r="E253" s="60" t="s">
        <v>726</v>
      </c>
      <c r="F253" s="60" t="s">
        <v>193</v>
      </c>
      <c r="G253" s="66">
        <v>7493.5632</v>
      </c>
    </row>
    <row r="254" spans="1:7" ht="12.75">
      <c r="A254" s="28">
        <f t="shared" si="3"/>
        <v>243</v>
      </c>
      <c r="B254" s="65" t="s">
        <v>93</v>
      </c>
      <c r="C254" s="60" t="s">
        <v>249</v>
      </c>
      <c r="D254" s="60" t="s">
        <v>724</v>
      </c>
      <c r="E254" s="60" t="s">
        <v>726</v>
      </c>
      <c r="F254" s="60" t="s">
        <v>723</v>
      </c>
      <c r="G254" s="66">
        <v>7493.5632</v>
      </c>
    </row>
    <row r="255" spans="1:7" ht="12.75">
      <c r="A255" s="28">
        <f t="shared" si="3"/>
        <v>244</v>
      </c>
      <c r="B255" s="65" t="s">
        <v>101</v>
      </c>
      <c r="C255" s="60" t="s">
        <v>249</v>
      </c>
      <c r="D255" s="60" t="s">
        <v>724</v>
      </c>
      <c r="E255" s="60" t="s">
        <v>761</v>
      </c>
      <c r="F255" s="60" t="s">
        <v>193</v>
      </c>
      <c r="G255" s="66">
        <f>G256</f>
        <v>2516.1012</v>
      </c>
    </row>
    <row r="256" spans="1:7" ht="12.75">
      <c r="A256" s="28">
        <f t="shared" si="3"/>
        <v>245</v>
      </c>
      <c r="B256" s="65" t="s">
        <v>102</v>
      </c>
      <c r="C256" s="60" t="s">
        <v>249</v>
      </c>
      <c r="D256" s="60" t="s">
        <v>724</v>
      </c>
      <c r="E256" s="60" t="s">
        <v>727</v>
      </c>
      <c r="F256" s="60" t="s">
        <v>193</v>
      </c>
      <c r="G256" s="66">
        <f>G257</f>
        <v>2516.1012</v>
      </c>
    </row>
    <row r="257" spans="1:7" ht="12.75">
      <c r="A257" s="28">
        <f t="shared" si="3"/>
        <v>246</v>
      </c>
      <c r="B257" s="65" t="s">
        <v>93</v>
      </c>
      <c r="C257" s="60" t="s">
        <v>249</v>
      </c>
      <c r="D257" s="60" t="s">
        <v>724</v>
      </c>
      <c r="E257" s="60" t="s">
        <v>727</v>
      </c>
      <c r="F257" s="60" t="s">
        <v>723</v>
      </c>
      <c r="G257" s="66">
        <f>2278.0012+238.1</f>
        <v>2516.1012</v>
      </c>
    </row>
    <row r="258" spans="1:7" ht="12.75">
      <c r="A258" s="28">
        <f t="shared" si="3"/>
        <v>247</v>
      </c>
      <c r="B258" s="65" t="s">
        <v>306</v>
      </c>
      <c r="C258" s="60" t="s">
        <v>249</v>
      </c>
      <c r="D258" s="60" t="s">
        <v>724</v>
      </c>
      <c r="E258" s="60" t="s">
        <v>770</v>
      </c>
      <c r="F258" s="60" t="s">
        <v>193</v>
      </c>
      <c r="G258" s="66">
        <v>144689.8711</v>
      </c>
    </row>
    <row r="259" spans="1:7" ht="38.25">
      <c r="A259" s="28">
        <f t="shared" si="3"/>
        <v>248</v>
      </c>
      <c r="B259" s="65" t="s">
        <v>604</v>
      </c>
      <c r="C259" s="60" t="s">
        <v>249</v>
      </c>
      <c r="D259" s="60" t="s">
        <v>724</v>
      </c>
      <c r="E259" s="60" t="s">
        <v>728</v>
      </c>
      <c r="F259" s="60" t="s">
        <v>193</v>
      </c>
      <c r="G259" s="66">
        <v>11469</v>
      </c>
    </row>
    <row r="260" spans="1:7" ht="12.75">
      <c r="A260" s="28">
        <f t="shared" si="3"/>
        <v>249</v>
      </c>
      <c r="B260" s="65" t="s">
        <v>93</v>
      </c>
      <c r="C260" s="60" t="s">
        <v>249</v>
      </c>
      <c r="D260" s="60" t="s">
        <v>724</v>
      </c>
      <c r="E260" s="60" t="s">
        <v>728</v>
      </c>
      <c r="F260" s="60" t="s">
        <v>723</v>
      </c>
      <c r="G260" s="66">
        <v>11469</v>
      </c>
    </row>
    <row r="261" spans="1:7" ht="38.25">
      <c r="A261" s="28">
        <f t="shared" si="3"/>
        <v>250</v>
      </c>
      <c r="B261" s="65" t="s">
        <v>15</v>
      </c>
      <c r="C261" s="60" t="s">
        <v>249</v>
      </c>
      <c r="D261" s="60" t="s">
        <v>724</v>
      </c>
      <c r="E261" s="60" t="s">
        <v>327</v>
      </c>
      <c r="F261" s="60" t="s">
        <v>193</v>
      </c>
      <c r="G261" s="66">
        <v>514.41</v>
      </c>
    </row>
    <row r="262" spans="1:7" ht="12.75">
      <c r="A262" s="28">
        <f t="shared" si="3"/>
        <v>251</v>
      </c>
      <c r="B262" s="65" t="s">
        <v>93</v>
      </c>
      <c r="C262" s="60" t="s">
        <v>249</v>
      </c>
      <c r="D262" s="60" t="s">
        <v>724</v>
      </c>
      <c r="E262" s="60" t="s">
        <v>327</v>
      </c>
      <c r="F262" s="60" t="s">
        <v>723</v>
      </c>
      <c r="G262" s="66">
        <v>514.41</v>
      </c>
    </row>
    <row r="263" spans="1:7" ht="127.5">
      <c r="A263" s="28">
        <f t="shared" si="3"/>
        <v>252</v>
      </c>
      <c r="B263" s="65" t="s">
        <v>399</v>
      </c>
      <c r="C263" s="60" t="s">
        <v>249</v>
      </c>
      <c r="D263" s="60" t="s">
        <v>724</v>
      </c>
      <c r="E263" s="60" t="s">
        <v>729</v>
      </c>
      <c r="F263" s="60" t="s">
        <v>193</v>
      </c>
      <c r="G263" s="66">
        <v>126993</v>
      </c>
    </row>
    <row r="264" spans="1:7" ht="12.75">
      <c r="A264" s="28">
        <f t="shared" si="3"/>
        <v>253</v>
      </c>
      <c r="B264" s="65" t="s">
        <v>93</v>
      </c>
      <c r="C264" s="60" t="s">
        <v>249</v>
      </c>
      <c r="D264" s="60" t="s">
        <v>724</v>
      </c>
      <c r="E264" s="60" t="s">
        <v>729</v>
      </c>
      <c r="F264" s="60" t="s">
        <v>723</v>
      </c>
      <c r="G264" s="66">
        <v>126993</v>
      </c>
    </row>
    <row r="265" spans="1:7" ht="12.75">
      <c r="A265" s="28">
        <f t="shared" si="3"/>
        <v>254</v>
      </c>
      <c r="B265" s="65" t="s">
        <v>13</v>
      </c>
      <c r="C265" s="60" t="s">
        <v>249</v>
      </c>
      <c r="D265" s="60" t="s">
        <v>724</v>
      </c>
      <c r="E265" s="60" t="s">
        <v>329</v>
      </c>
      <c r="F265" s="60" t="s">
        <v>193</v>
      </c>
      <c r="G265" s="66">
        <v>5713.4611</v>
      </c>
    </row>
    <row r="266" spans="1:7" ht="12.75">
      <c r="A266" s="28">
        <f t="shared" si="3"/>
        <v>255</v>
      </c>
      <c r="B266" s="65" t="s">
        <v>93</v>
      </c>
      <c r="C266" s="60" t="s">
        <v>249</v>
      </c>
      <c r="D266" s="60" t="s">
        <v>724</v>
      </c>
      <c r="E266" s="60" t="s">
        <v>329</v>
      </c>
      <c r="F266" s="60" t="s">
        <v>723</v>
      </c>
      <c r="G266" s="66">
        <v>5713.4611</v>
      </c>
    </row>
    <row r="267" spans="1:7" ht="12.75">
      <c r="A267" s="28">
        <f t="shared" si="3"/>
        <v>256</v>
      </c>
      <c r="B267" s="65" t="s">
        <v>569</v>
      </c>
      <c r="C267" s="60" t="s">
        <v>249</v>
      </c>
      <c r="D267" s="60" t="s">
        <v>724</v>
      </c>
      <c r="E267" s="60" t="s">
        <v>570</v>
      </c>
      <c r="F267" s="60" t="s">
        <v>193</v>
      </c>
      <c r="G267" s="66">
        <v>1771</v>
      </c>
    </row>
    <row r="268" spans="1:7" ht="51">
      <c r="A268" s="28">
        <f t="shared" si="3"/>
        <v>257</v>
      </c>
      <c r="B268" s="65" t="s">
        <v>114</v>
      </c>
      <c r="C268" s="60" t="s">
        <v>249</v>
      </c>
      <c r="D268" s="60" t="s">
        <v>724</v>
      </c>
      <c r="E268" s="60" t="s">
        <v>103</v>
      </c>
      <c r="F268" s="60" t="s">
        <v>193</v>
      </c>
      <c r="G268" s="66">
        <v>1771</v>
      </c>
    </row>
    <row r="269" spans="1:7" ht="12.75">
      <c r="A269" s="28">
        <f t="shared" si="3"/>
        <v>258</v>
      </c>
      <c r="B269" s="65" t="s">
        <v>93</v>
      </c>
      <c r="C269" s="60" t="s">
        <v>249</v>
      </c>
      <c r="D269" s="60" t="s">
        <v>724</v>
      </c>
      <c r="E269" s="60" t="s">
        <v>103</v>
      </c>
      <c r="F269" s="60" t="s">
        <v>723</v>
      </c>
      <c r="G269" s="66">
        <v>1771</v>
      </c>
    </row>
    <row r="270" spans="1:7" ht="12.75">
      <c r="A270" s="28">
        <f aca="true" t="shared" si="4" ref="A270:A333">1+A269</f>
        <v>259</v>
      </c>
      <c r="B270" s="65" t="s">
        <v>559</v>
      </c>
      <c r="C270" s="60" t="s">
        <v>249</v>
      </c>
      <c r="D270" s="60" t="s">
        <v>724</v>
      </c>
      <c r="E270" s="60" t="s">
        <v>189</v>
      </c>
      <c r="F270" s="60" t="s">
        <v>193</v>
      </c>
      <c r="G270" s="66">
        <v>10483.8839</v>
      </c>
    </row>
    <row r="271" spans="1:7" ht="38.25">
      <c r="A271" s="28">
        <f t="shared" si="4"/>
        <v>260</v>
      </c>
      <c r="B271" s="65" t="s">
        <v>394</v>
      </c>
      <c r="C271" s="60" t="s">
        <v>249</v>
      </c>
      <c r="D271" s="60" t="s">
        <v>724</v>
      </c>
      <c r="E271" s="60" t="s">
        <v>87</v>
      </c>
      <c r="F271" s="60" t="s">
        <v>193</v>
      </c>
      <c r="G271" s="66">
        <v>288.253</v>
      </c>
    </row>
    <row r="272" spans="1:7" ht="12.75">
      <c r="A272" s="28">
        <f t="shared" si="4"/>
        <v>261</v>
      </c>
      <c r="B272" s="65" t="s">
        <v>560</v>
      </c>
      <c r="C272" s="60" t="s">
        <v>249</v>
      </c>
      <c r="D272" s="60" t="s">
        <v>724</v>
      </c>
      <c r="E272" s="60" t="s">
        <v>87</v>
      </c>
      <c r="F272" s="60" t="s">
        <v>260</v>
      </c>
      <c r="G272" s="66">
        <v>288.253</v>
      </c>
    </row>
    <row r="273" spans="1:7" ht="38.25">
      <c r="A273" s="28">
        <f t="shared" si="4"/>
        <v>262</v>
      </c>
      <c r="B273" s="65" t="s">
        <v>685</v>
      </c>
      <c r="C273" s="60" t="s">
        <v>249</v>
      </c>
      <c r="D273" s="60" t="s">
        <v>724</v>
      </c>
      <c r="E273" s="60" t="s">
        <v>686</v>
      </c>
      <c r="F273" s="60" t="s">
        <v>193</v>
      </c>
      <c r="G273" s="66">
        <v>10195.6309</v>
      </c>
    </row>
    <row r="274" spans="1:7" ht="12.75">
      <c r="A274" s="28">
        <f t="shared" si="4"/>
        <v>263</v>
      </c>
      <c r="B274" s="65" t="s">
        <v>560</v>
      </c>
      <c r="C274" s="60" t="s">
        <v>249</v>
      </c>
      <c r="D274" s="60" t="s">
        <v>724</v>
      </c>
      <c r="E274" s="60" t="s">
        <v>686</v>
      </c>
      <c r="F274" s="60" t="s">
        <v>260</v>
      </c>
      <c r="G274" s="66">
        <v>10195.6309</v>
      </c>
    </row>
    <row r="275" spans="1:7" ht="12.75">
      <c r="A275" s="28">
        <f t="shared" si="4"/>
        <v>264</v>
      </c>
      <c r="B275" s="65" t="s">
        <v>27</v>
      </c>
      <c r="C275" s="60" t="s">
        <v>249</v>
      </c>
      <c r="D275" s="60" t="s">
        <v>730</v>
      </c>
      <c r="E275" s="60" t="s">
        <v>279</v>
      </c>
      <c r="F275" s="60" t="s">
        <v>193</v>
      </c>
      <c r="G275" s="66">
        <v>11285.3991</v>
      </c>
    </row>
    <row r="276" spans="1:7" ht="12.75">
      <c r="A276" s="28">
        <f t="shared" si="4"/>
        <v>265</v>
      </c>
      <c r="B276" s="65" t="s">
        <v>95</v>
      </c>
      <c r="C276" s="60" t="s">
        <v>249</v>
      </c>
      <c r="D276" s="60" t="s">
        <v>730</v>
      </c>
      <c r="E276" s="60" t="s">
        <v>777</v>
      </c>
      <c r="F276" s="60" t="s">
        <v>193</v>
      </c>
      <c r="G276" s="66">
        <v>11285.3991</v>
      </c>
    </row>
    <row r="277" spans="1:7" ht="38.25">
      <c r="A277" s="28">
        <f t="shared" si="4"/>
        <v>266</v>
      </c>
      <c r="B277" s="65" t="s">
        <v>606</v>
      </c>
      <c r="C277" s="60" t="s">
        <v>249</v>
      </c>
      <c r="D277" s="60" t="s">
        <v>730</v>
      </c>
      <c r="E277" s="60" t="s">
        <v>115</v>
      </c>
      <c r="F277" s="60" t="s">
        <v>193</v>
      </c>
      <c r="G277" s="66">
        <v>7031.3986</v>
      </c>
    </row>
    <row r="278" spans="1:7" ht="12.75">
      <c r="A278" s="28">
        <f t="shared" si="4"/>
        <v>267</v>
      </c>
      <c r="B278" s="65" t="s">
        <v>93</v>
      </c>
      <c r="C278" s="60" t="s">
        <v>249</v>
      </c>
      <c r="D278" s="60" t="s">
        <v>730</v>
      </c>
      <c r="E278" s="60" t="s">
        <v>115</v>
      </c>
      <c r="F278" s="60" t="s">
        <v>723</v>
      </c>
      <c r="G278" s="66">
        <v>7031.3986</v>
      </c>
    </row>
    <row r="279" spans="1:7" ht="27.75" customHeight="1">
      <c r="A279" s="28">
        <f t="shared" si="4"/>
        <v>268</v>
      </c>
      <c r="B279" s="65" t="s">
        <v>96</v>
      </c>
      <c r="C279" s="60" t="s">
        <v>249</v>
      </c>
      <c r="D279" s="60" t="s">
        <v>730</v>
      </c>
      <c r="E279" s="60" t="s">
        <v>731</v>
      </c>
      <c r="F279" s="60" t="s">
        <v>193</v>
      </c>
      <c r="G279" s="66">
        <v>4254.0005</v>
      </c>
    </row>
    <row r="280" spans="1:7" ht="12.75">
      <c r="A280" s="28">
        <f t="shared" si="4"/>
        <v>269</v>
      </c>
      <c r="B280" s="65" t="s">
        <v>93</v>
      </c>
      <c r="C280" s="60" t="s">
        <v>249</v>
      </c>
      <c r="D280" s="60" t="s">
        <v>730</v>
      </c>
      <c r="E280" s="60" t="s">
        <v>731</v>
      </c>
      <c r="F280" s="60" t="s">
        <v>723</v>
      </c>
      <c r="G280" s="66">
        <v>4254.0005</v>
      </c>
    </row>
    <row r="281" spans="1:7" ht="12.75">
      <c r="A281" s="28">
        <f t="shared" si="4"/>
        <v>270</v>
      </c>
      <c r="B281" s="65" t="s">
        <v>252</v>
      </c>
      <c r="C281" s="60" t="s">
        <v>249</v>
      </c>
      <c r="D281" s="60" t="s">
        <v>732</v>
      </c>
      <c r="E281" s="60" t="s">
        <v>279</v>
      </c>
      <c r="F281" s="60" t="s">
        <v>193</v>
      </c>
      <c r="G281" s="66">
        <v>4780.0999</v>
      </c>
    </row>
    <row r="282" spans="1:7" ht="51">
      <c r="A282" s="28">
        <f t="shared" si="4"/>
        <v>271</v>
      </c>
      <c r="B282" s="65" t="s">
        <v>104</v>
      </c>
      <c r="C282" s="60" t="s">
        <v>249</v>
      </c>
      <c r="D282" s="60" t="s">
        <v>732</v>
      </c>
      <c r="E282" s="60" t="s">
        <v>778</v>
      </c>
      <c r="F282" s="60" t="s">
        <v>193</v>
      </c>
      <c r="G282" s="66">
        <v>4780.0999</v>
      </c>
    </row>
    <row r="283" spans="1:7" ht="12.75">
      <c r="A283" s="28">
        <f t="shared" si="4"/>
        <v>272</v>
      </c>
      <c r="B283" s="65" t="s">
        <v>92</v>
      </c>
      <c r="C283" s="60" t="s">
        <v>249</v>
      </c>
      <c r="D283" s="60" t="s">
        <v>732</v>
      </c>
      <c r="E283" s="60" t="s">
        <v>733</v>
      </c>
      <c r="F283" s="60" t="s">
        <v>193</v>
      </c>
      <c r="G283" s="66">
        <v>4780.0999</v>
      </c>
    </row>
    <row r="284" spans="1:7" ht="12.75">
      <c r="A284" s="28">
        <f t="shared" si="4"/>
        <v>273</v>
      </c>
      <c r="B284" s="65" t="s">
        <v>93</v>
      </c>
      <c r="C284" s="60" t="s">
        <v>249</v>
      </c>
      <c r="D284" s="60" t="s">
        <v>732</v>
      </c>
      <c r="E284" s="60" t="s">
        <v>733</v>
      </c>
      <c r="F284" s="60" t="s">
        <v>723</v>
      </c>
      <c r="G284" s="66">
        <v>4780.0999</v>
      </c>
    </row>
    <row r="285" spans="1:7" ht="25.5">
      <c r="A285" s="69">
        <f t="shared" si="4"/>
        <v>274</v>
      </c>
      <c r="B285" s="70" t="s">
        <v>555</v>
      </c>
      <c r="C285" s="71" t="s">
        <v>253</v>
      </c>
      <c r="D285" s="71" t="s">
        <v>194</v>
      </c>
      <c r="E285" s="71" t="s">
        <v>279</v>
      </c>
      <c r="F285" s="71" t="s">
        <v>193</v>
      </c>
      <c r="G285" s="68">
        <v>62963.7515</v>
      </c>
    </row>
    <row r="286" spans="1:7" ht="12.75">
      <c r="A286" s="28">
        <f t="shared" si="4"/>
        <v>275</v>
      </c>
      <c r="B286" s="65" t="s">
        <v>105</v>
      </c>
      <c r="C286" s="60" t="s">
        <v>253</v>
      </c>
      <c r="D286" s="60" t="s">
        <v>737</v>
      </c>
      <c r="E286" s="60" t="s">
        <v>279</v>
      </c>
      <c r="F286" s="60" t="s">
        <v>193</v>
      </c>
      <c r="G286" s="66">
        <v>62963.7515</v>
      </c>
    </row>
    <row r="287" spans="1:7" ht="12.75">
      <c r="A287" s="28">
        <f t="shared" si="4"/>
        <v>276</v>
      </c>
      <c r="B287" s="65" t="s">
        <v>254</v>
      </c>
      <c r="C287" s="60" t="s">
        <v>253</v>
      </c>
      <c r="D287" s="60" t="s">
        <v>738</v>
      </c>
      <c r="E287" s="60" t="s">
        <v>279</v>
      </c>
      <c r="F287" s="60" t="s">
        <v>193</v>
      </c>
      <c r="G287" s="66">
        <v>25331.952</v>
      </c>
    </row>
    <row r="288" spans="1:7" ht="12.75">
      <c r="A288" s="28">
        <f t="shared" si="4"/>
        <v>277</v>
      </c>
      <c r="B288" s="65" t="s">
        <v>106</v>
      </c>
      <c r="C288" s="60" t="s">
        <v>253</v>
      </c>
      <c r="D288" s="60" t="s">
        <v>738</v>
      </c>
      <c r="E288" s="60" t="s">
        <v>780</v>
      </c>
      <c r="F288" s="60" t="s">
        <v>193</v>
      </c>
      <c r="G288" s="66">
        <v>24610.752</v>
      </c>
    </row>
    <row r="289" spans="1:7" ht="12.75">
      <c r="A289" s="28">
        <f t="shared" si="4"/>
        <v>278</v>
      </c>
      <c r="B289" s="65" t="s">
        <v>92</v>
      </c>
      <c r="C289" s="60" t="s">
        <v>253</v>
      </c>
      <c r="D289" s="60" t="s">
        <v>738</v>
      </c>
      <c r="E289" s="60" t="s">
        <v>739</v>
      </c>
      <c r="F289" s="60" t="s">
        <v>193</v>
      </c>
      <c r="G289" s="66">
        <v>8110.752</v>
      </c>
    </row>
    <row r="290" spans="1:7" ht="12.75">
      <c r="A290" s="28">
        <f t="shared" si="4"/>
        <v>279</v>
      </c>
      <c r="B290" s="65" t="s">
        <v>93</v>
      </c>
      <c r="C290" s="60" t="s">
        <v>253</v>
      </c>
      <c r="D290" s="60" t="s">
        <v>738</v>
      </c>
      <c r="E290" s="60" t="s">
        <v>739</v>
      </c>
      <c r="F290" s="60" t="s">
        <v>723</v>
      </c>
      <c r="G290" s="66">
        <v>8110.752</v>
      </c>
    </row>
    <row r="291" spans="1:7" ht="25.5">
      <c r="A291" s="28">
        <f t="shared" si="4"/>
        <v>280</v>
      </c>
      <c r="B291" s="65" t="s">
        <v>83</v>
      </c>
      <c r="C291" s="60" t="s">
        <v>253</v>
      </c>
      <c r="D291" s="60" t="s">
        <v>738</v>
      </c>
      <c r="E291" s="60" t="s">
        <v>740</v>
      </c>
      <c r="F291" s="60" t="s">
        <v>193</v>
      </c>
      <c r="G291" s="66">
        <v>16500</v>
      </c>
    </row>
    <row r="292" spans="1:7" ht="12.75">
      <c r="A292" s="28">
        <f t="shared" si="4"/>
        <v>281</v>
      </c>
      <c r="B292" s="65" t="s">
        <v>93</v>
      </c>
      <c r="C292" s="60" t="s">
        <v>253</v>
      </c>
      <c r="D292" s="60" t="s">
        <v>738</v>
      </c>
      <c r="E292" s="60" t="s">
        <v>740</v>
      </c>
      <c r="F292" s="60" t="s">
        <v>723</v>
      </c>
      <c r="G292" s="66">
        <v>16500</v>
      </c>
    </row>
    <row r="293" spans="1:7" ht="12.75">
      <c r="A293" s="28">
        <f t="shared" si="4"/>
        <v>282</v>
      </c>
      <c r="B293" s="65" t="s">
        <v>306</v>
      </c>
      <c r="C293" s="60" t="s">
        <v>253</v>
      </c>
      <c r="D293" s="60" t="s">
        <v>738</v>
      </c>
      <c r="E293" s="60" t="s">
        <v>770</v>
      </c>
      <c r="F293" s="60" t="s">
        <v>193</v>
      </c>
      <c r="G293" s="66">
        <v>471.2</v>
      </c>
    </row>
    <row r="294" spans="1:7" ht="25.5">
      <c r="A294" s="28">
        <f t="shared" si="4"/>
        <v>283</v>
      </c>
      <c r="B294" s="65" t="s">
        <v>16</v>
      </c>
      <c r="C294" s="60" t="s">
        <v>253</v>
      </c>
      <c r="D294" s="60" t="s">
        <v>738</v>
      </c>
      <c r="E294" s="60" t="s">
        <v>331</v>
      </c>
      <c r="F294" s="60" t="s">
        <v>193</v>
      </c>
      <c r="G294" s="66">
        <v>373.2</v>
      </c>
    </row>
    <row r="295" spans="1:7" ht="12.75">
      <c r="A295" s="28">
        <f t="shared" si="4"/>
        <v>284</v>
      </c>
      <c r="B295" s="65" t="s">
        <v>93</v>
      </c>
      <c r="C295" s="60" t="s">
        <v>253</v>
      </c>
      <c r="D295" s="60" t="s">
        <v>738</v>
      </c>
      <c r="E295" s="60" t="s">
        <v>331</v>
      </c>
      <c r="F295" s="60" t="s">
        <v>723</v>
      </c>
      <c r="G295" s="66">
        <v>373.2</v>
      </c>
    </row>
    <row r="296" spans="1:7" ht="12.75">
      <c r="A296" s="28">
        <f t="shared" si="4"/>
        <v>285</v>
      </c>
      <c r="B296" s="65" t="s">
        <v>13</v>
      </c>
      <c r="C296" s="60" t="s">
        <v>253</v>
      </c>
      <c r="D296" s="60" t="s">
        <v>738</v>
      </c>
      <c r="E296" s="60" t="s">
        <v>329</v>
      </c>
      <c r="F296" s="60" t="s">
        <v>193</v>
      </c>
      <c r="G296" s="66">
        <v>98</v>
      </c>
    </row>
    <row r="297" spans="1:7" ht="12.75">
      <c r="A297" s="28">
        <f t="shared" si="4"/>
        <v>286</v>
      </c>
      <c r="B297" s="65" t="s">
        <v>93</v>
      </c>
      <c r="C297" s="60" t="s">
        <v>253</v>
      </c>
      <c r="D297" s="60" t="s">
        <v>738</v>
      </c>
      <c r="E297" s="60" t="s">
        <v>329</v>
      </c>
      <c r="F297" s="60" t="s">
        <v>723</v>
      </c>
      <c r="G297" s="66">
        <v>98</v>
      </c>
    </row>
    <row r="298" spans="1:7" ht="12.75">
      <c r="A298" s="28">
        <f t="shared" si="4"/>
        <v>287</v>
      </c>
      <c r="B298" s="65" t="s">
        <v>569</v>
      </c>
      <c r="C298" s="60" t="s">
        <v>253</v>
      </c>
      <c r="D298" s="60" t="s">
        <v>738</v>
      </c>
      <c r="E298" s="60" t="s">
        <v>570</v>
      </c>
      <c r="F298" s="60" t="s">
        <v>193</v>
      </c>
      <c r="G298" s="66">
        <v>250</v>
      </c>
    </row>
    <row r="299" spans="1:7" ht="38.25">
      <c r="A299" s="28">
        <f t="shared" si="4"/>
        <v>288</v>
      </c>
      <c r="B299" s="65" t="s">
        <v>132</v>
      </c>
      <c r="C299" s="60" t="s">
        <v>253</v>
      </c>
      <c r="D299" s="60" t="s">
        <v>738</v>
      </c>
      <c r="E299" s="60" t="s">
        <v>325</v>
      </c>
      <c r="F299" s="60" t="s">
        <v>193</v>
      </c>
      <c r="G299" s="66">
        <v>250</v>
      </c>
    </row>
    <row r="300" spans="1:7" ht="12.75">
      <c r="A300" s="28">
        <f t="shared" si="4"/>
        <v>289</v>
      </c>
      <c r="B300" s="65" t="s">
        <v>93</v>
      </c>
      <c r="C300" s="60" t="s">
        <v>253</v>
      </c>
      <c r="D300" s="60" t="s">
        <v>738</v>
      </c>
      <c r="E300" s="60" t="s">
        <v>325</v>
      </c>
      <c r="F300" s="60" t="s">
        <v>723</v>
      </c>
      <c r="G300" s="66">
        <v>250</v>
      </c>
    </row>
    <row r="301" spans="1:7" ht="12.75">
      <c r="A301" s="28">
        <f t="shared" si="4"/>
        <v>290</v>
      </c>
      <c r="B301" s="65" t="s">
        <v>255</v>
      </c>
      <c r="C301" s="60" t="s">
        <v>253</v>
      </c>
      <c r="D301" s="60" t="s">
        <v>741</v>
      </c>
      <c r="E301" s="60" t="s">
        <v>279</v>
      </c>
      <c r="F301" s="60" t="s">
        <v>193</v>
      </c>
      <c r="G301" s="66">
        <v>33992.6885</v>
      </c>
    </row>
    <row r="302" spans="1:7" ht="12.75">
      <c r="A302" s="28">
        <f t="shared" si="4"/>
        <v>291</v>
      </c>
      <c r="B302" s="65" t="s">
        <v>812</v>
      </c>
      <c r="C302" s="60" t="s">
        <v>253</v>
      </c>
      <c r="D302" s="60" t="s">
        <v>741</v>
      </c>
      <c r="E302" s="60" t="s">
        <v>813</v>
      </c>
      <c r="F302" s="60" t="s">
        <v>193</v>
      </c>
      <c r="G302" s="66">
        <v>26774.2325</v>
      </c>
    </row>
    <row r="303" spans="1:7" ht="12.75">
      <c r="A303" s="28">
        <f t="shared" si="4"/>
        <v>292</v>
      </c>
      <c r="B303" s="65" t="s">
        <v>92</v>
      </c>
      <c r="C303" s="60" t="s">
        <v>253</v>
      </c>
      <c r="D303" s="60" t="s">
        <v>741</v>
      </c>
      <c r="E303" s="60" t="s">
        <v>742</v>
      </c>
      <c r="F303" s="60" t="s">
        <v>193</v>
      </c>
      <c r="G303" s="66">
        <v>26774.2325</v>
      </c>
    </row>
    <row r="304" spans="1:7" ht="12.75">
      <c r="A304" s="28">
        <f t="shared" si="4"/>
        <v>293</v>
      </c>
      <c r="B304" s="65" t="s">
        <v>93</v>
      </c>
      <c r="C304" s="60" t="s">
        <v>253</v>
      </c>
      <c r="D304" s="60" t="s">
        <v>741</v>
      </c>
      <c r="E304" s="60" t="s">
        <v>742</v>
      </c>
      <c r="F304" s="60" t="s">
        <v>723</v>
      </c>
      <c r="G304" s="66">
        <v>26774.2325</v>
      </c>
    </row>
    <row r="305" spans="1:7" ht="12.75">
      <c r="A305" s="28">
        <f t="shared" si="4"/>
        <v>294</v>
      </c>
      <c r="B305" s="65" t="s">
        <v>101</v>
      </c>
      <c r="C305" s="60" t="s">
        <v>253</v>
      </c>
      <c r="D305" s="60" t="s">
        <v>741</v>
      </c>
      <c r="E305" s="60" t="s">
        <v>761</v>
      </c>
      <c r="F305" s="60" t="s">
        <v>193</v>
      </c>
      <c r="G305" s="66">
        <v>5667</v>
      </c>
    </row>
    <row r="306" spans="1:7" ht="38.25">
      <c r="A306" s="28">
        <f t="shared" si="4"/>
        <v>295</v>
      </c>
      <c r="B306" s="65" t="s">
        <v>107</v>
      </c>
      <c r="C306" s="60" t="s">
        <v>253</v>
      </c>
      <c r="D306" s="60" t="s">
        <v>741</v>
      </c>
      <c r="E306" s="60" t="s">
        <v>743</v>
      </c>
      <c r="F306" s="60" t="s">
        <v>193</v>
      </c>
      <c r="G306" s="66">
        <v>5667</v>
      </c>
    </row>
    <row r="307" spans="1:7" ht="12.75">
      <c r="A307" s="28">
        <f t="shared" si="4"/>
        <v>296</v>
      </c>
      <c r="B307" s="65" t="s">
        <v>93</v>
      </c>
      <c r="C307" s="60" t="s">
        <v>253</v>
      </c>
      <c r="D307" s="60" t="s">
        <v>741</v>
      </c>
      <c r="E307" s="60" t="s">
        <v>743</v>
      </c>
      <c r="F307" s="60" t="s">
        <v>723</v>
      </c>
      <c r="G307" s="66">
        <v>5667</v>
      </c>
    </row>
    <row r="308" spans="1:7" ht="12.75">
      <c r="A308" s="28">
        <f t="shared" si="4"/>
        <v>297</v>
      </c>
      <c r="B308" s="65" t="s">
        <v>306</v>
      </c>
      <c r="C308" s="60" t="s">
        <v>253</v>
      </c>
      <c r="D308" s="60" t="s">
        <v>741</v>
      </c>
      <c r="E308" s="60" t="s">
        <v>770</v>
      </c>
      <c r="F308" s="60" t="s">
        <v>193</v>
      </c>
      <c r="G308" s="66">
        <v>1390.7</v>
      </c>
    </row>
    <row r="309" spans="1:7" ht="25.5">
      <c r="A309" s="28">
        <f t="shared" si="4"/>
        <v>298</v>
      </c>
      <c r="B309" s="65" t="s">
        <v>16</v>
      </c>
      <c r="C309" s="60" t="s">
        <v>253</v>
      </c>
      <c r="D309" s="60" t="s">
        <v>741</v>
      </c>
      <c r="E309" s="60" t="s">
        <v>331</v>
      </c>
      <c r="F309" s="60" t="s">
        <v>193</v>
      </c>
      <c r="G309" s="66">
        <v>431.7</v>
      </c>
    </row>
    <row r="310" spans="1:7" ht="12.75">
      <c r="A310" s="28">
        <f t="shared" si="4"/>
        <v>299</v>
      </c>
      <c r="B310" s="65" t="s">
        <v>93</v>
      </c>
      <c r="C310" s="60" t="s">
        <v>253</v>
      </c>
      <c r="D310" s="60" t="s">
        <v>741</v>
      </c>
      <c r="E310" s="60" t="s">
        <v>331</v>
      </c>
      <c r="F310" s="60" t="s">
        <v>723</v>
      </c>
      <c r="G310" s="66">
        <v>431.7</v>
      </c>
    </row>
    <row r="311" spans="1:7" ht="12.75">
      <c r="A311" s="28">
        <f t="shared" si="4"/>
        <v>300</v>
      </c>
      <c r="B311" s="65" t="s">
        <v>13</v>
      </c>
      <c r="C311" s="60" t="s">
        <v>253</v>
      </c>
      <c r="D311" s="60" t="s">
        <v>741</v>
      </c>
      <c r="E311" s="60" t="s">
        <v>329</v>
      </c>
      <c r="F311" s="60" t="s">
        <v>193</v>
      </c>
      <c r="G311" s="66">
        <v>959</v>
      </c>
    </row>
    <row r="312" spans="1:7" ht="12.75">
      <c r="A312" s="28">
        <f t="shared" si="4"/>
        <v>301</v>
      </c>
      <c r="B312" s="65" t="s">
        <v>93</v>
      </c>
      <c r="C312" s="60" t="s">
        <v>253</v>
      </c>
      <c r="D312" s="60" t="s">
        <v>741</v>
      </c>
      <c r="E312" s="60" t="s">
        <v>329</v>
      </c>
      <c r="F312" s="60" t="s">
        <v>723</v>
      </c>
      <c r="G312" s="66">
        <v>959</v>
      </c>
    </row>
    <row r="313" spans="1:7" ht="12.75">
      <c r="A313" s="28">
        <f t="shared" si="4"/>
        <v>302</v>
      </c>
      <c r="B313" s="65" t="s">
        <v>569</v>
      </c>
      <c r="C313" s="60" t="s">
        <v>253</v>
      </c>
      <c r="D313" s="60" t="s">
        <v>741</v>
      </c>
      <c r="E313" s="60" t="s">
        <v>570</v>
      </c>
      <c r="F313" s="60" t="s">
        <v>193</v>
      </c>
      <c r="G313" s="66">
        <v>160.756</v>
      </c>
    </row>
    <row r="314" spans="1:7" ht="38.25">
      <c r="A314" s="28">
        <f t="shared" si="4"/>
        <v>303</v>
      </c>
      <c r="B314" s="65" t="s">
        <v>132</v>
      </c>
      <c r="C314" s="60" t="s">
        <v>253</v>
      </c>
      <c r="D314" s="60" t="s">
        <v>741</v>
      </c>
      <c r="E314" s="60" t="s">
        <v>325</v>
      </c>
      <c r="F314" s="60" t="s">
        <v>193</v>
      </c>
      <c r="G314" s="66">
        <v>160.756</v>
      </c>
    </row>
    <row r="315" spans="1:7" ht="12.75">
      <c r="A315" s="28">
        <f t="shared" si="4"/>
        <v>304</v>
      </c>
      <c r="B315" s="65" t="s">
        <v>93</v>
      </c>
      <c r="C315" s="60" t="s">
        <v>253</v>
      </c>
      <c r="D315" s="60" t="s">
        <v>741</v>
      </c>
      <c r="E315" s="60" t="s">
        <v>325</v>
      </c>
      <c r="F315" s="60" t="s">
        <v>723</v>
      </c>
      <c r="G315" s="66">
        <v>160.756</v>
      </c>
    </row>
    <row r="316" spans="1:7" ht="12.75">
      <c r="A316" s="28">
        <f t="shared" si="4"/>
        <v>305</v>
      </c>
      <c r="B316" s="65" t="s">
        <v>108</v>
      </c>
      <c r="C316" s="60" t="s">
        <v>253</v>
      </c>
      <c r="D316" s="60" t="s">
        <v>263</v>
      </c>
      <c r="E316" s="60" t="s">
        <v>279</v>
      </c>
      <c r="F316" s="60" t="s">
        <v>193</v>
      </c>
      <c r="G316" s="66">
        <v>3639.111</v>
      </c>
    </row>
    <row r="317" spans="1:7" ht="51">
      <c r="A317" s="28">
        <f t="shared" si="4"/>
        <v>306</v>
      </c>
      <c r="B317" s="65" t="s">
        <v>104</v>
      </c>
      <c r="C317" s="60" t="s">
        <v>253</v>
      </c>
      <c r="D317" s="60" t="s">
        <v>263</v>
      </c>
      <c r="E317" s="60" t="s">
        <v>778</v>
      </c>
      <c r="F317" s="60" t="s">
        <v>193</v>
      </c>
      <c r="G317" s="66">
        <v>1248.111</v>
      </c>
    </row>
    <row r="318" spans="1:7" ht="12.75">
      <c r="A318" s="28">
        <f t="shared" si="4"/>
        <v>307</v>
      </c>
      <c r="B318" s="65" t="s">
        <v>92</v>
      </c>
      <c r="C318" s="60" t="s">
        <v>253</v>
      </c>
      <c r="D318" s="60" t="s">
        <v>263</v>
      </c>
      <c r="E318" s="60" t="s">
        <v>733</v>
      </c>
      <c r="F318" s="60" t="s">
        <v>193</v>
      </c>
      <c r="G318" s="66">
        <v>1248.111</v>
      </c>
    </row>
    <row r="319" spans="1:7" ht="12.75">
      <c r="A319" s="28">
        <f t="shared" si="4"/>
        <v>308</v>
      </c>
      <c r="B319" s="65" t="s">
        <v>93</v>
      </c>
      <c r="C319" s="60" t="s">
        <v>253</v>
      </c>
      <c r="D319" s="60" t="s">
        <v>263</v>
      </c>
      <c r="E319" s="60" t="s">
        <v>733</v>
      </c>
      <c r="F319" s="60" t="s">
        <v>723</v>
      </c>
      <c r="G319" s="66">
        <v>1248.111</v>
      </c>
    </row>
    <row r="320" spans="1:7" ht="12.75">
      <c r="A320" s="28">
        <f t="shared" si="4"/>
        <v>309</v>
      </c>
      <c r="B320" s="65" t="s">
        <v>306</v>
      </c>
      <c r="C320" s="60" t="s">
        <v>253</v>
      </c>
      <c r="D320" s="60" t="s">
        <v>263</v>
      </c>
      <c r="E320" s="60" t="s">
        <v>770</v>
      </c>
      <c r="F320" s="60" t="s">
        <v>193</v>
      </c>
      <c r="G320" s="66">
        <v>30.1</v>
      </c>
    </row>
    <row r="321" spans="1:7" ht="25.5">
      <c r="A321" s="28">
        <f t="shared" si="4"/>
        <v>310</v>
      </c>
      <c r="B321" s="65" t="s">
        <v>16</v>
      </c>
      <c r="C321" s="60" t="s">
        <v>253</v>
      </c>
      <c r="D321" s="60" t="s">
        <v>263</v>
      </c>
      <c r="E321" s="60" t="s">
        <v>331</v>
      </c>
      <c r="F321" s="60" t="s">
        <v>193</v>
      </c>
      <c r="G321" s="66">
        <v>30.1</v>
      </c>
    </row>
    <row r="322" spans="1:7" ht="12.75">
      <c r="A322" s="28">
        <f t="shared" si="4"/>
        <v>311</v>
      </c>
      <c r="B322" s="65" t="s">
        <v>93</v>
      </c>
      <c r="C322" s="60" t="s">
        <v>253</v>
      </c>
      <c r="D322" s="60" t="s">
        <v>263</v>
      </c>
      <c r="E322" s="60" t="s">
        <v>331</v>
      </c>
      <c r="F322" s="60" t="s">
        <v>723</v>
      </c>
      <c r="G322" s="66">
        <v>30.1</v>
      </c>
    </row>
    <row r="323" spans="1:7" ht="12.75">
      <c r="A323" s="28">
        <f t="shared" si="4"/>
        <v>312</v>
      </c>
      <c r="B323" s="65" t="s">
        <v>559</v>
      </c>
      <c r="C323" s="60" t="s">
        <v>253</v>
      </c>
      <c r="D323" s="60" t="s">
        <v>263</v>
      </c>
      <c r="E323" s="60" t="s">
        <v>189</v>
      </c>
      <c r="F323" s="60" t="s">
        <v>193</v>
      </c>
      <c r="G323" s="66">
        <v>2360.9</v>
      </c>
    </row>
    <row r="324" spans="1:7" ht="63.75">
      <c r="A324" s="28">
        <f t="shared" si="4"/>
        <v>313</v>
      </c>
      <c r="B324" s="65" t="s">
        <v>400</v>
      </c>
      <c r="C324" s="60" t="s">
        <v>253</v>
      </c>
      <c r="D324" s="60" t="s">
        <v>263</v>
      </c>
      <c r="E324" s="60" t="s">
        <v>301</v>
      </c>
      <c r="F324" s="60" t="s">
        <v>193</v>
      </c>
      <c r="G324" s="66">
        <v>380</v>
      </c>
    </row>
    <row r="325" spans="1:7" ht="12.75">
      <c r="A325" s="28">
        <f t="shared" si="4"/>
        <v>314</v>
      </c>
      <c r="B325" s="65" t="s">
        <v>560</v>
      </c>
      <c r="C325" s="60" t="s">
        <v>253</v>
      </c>
      <c r="D325" s="60" t="s">
        <v>263</v>
      </c>
      <c r="E325" s="60" t="s">
        <v>301</v>
      </c>
      <c r="F325" s="60" t="s">
        <v>260</v>
      </c>
      <c r="G325" s="66">
        <v>380</v>
      </c>
    </row>
    <row r="326" spans="1:7" ht="76.5">
      <c r="A326" s="28">
        <f t="shared" si="4"/>
        <v>315</v>
      </c>
      <c r="B326" s="65" t="s">
        <v>401</v>
      </c>
      <c r="C326" s="60" t="s">
        <v>253</v>
      </c>
      <c r="D326" s="60" t="s">
        <v>263</v>
      </c>
      <c r="E326" s="60" t="s">
        <v>302</v>
      </c>
      <c r="F326" s="60" t="s">
        <v>193</v>
      </c>
      <c r="G326" s="66">
        <v>280</v>
      </c>
    </row>
    <row r="327" spans="1:7" ht="12.75">
      <c r="A327" s="28">
        <f t="shared" si="4"/>
        <v>316</v>
      </c>
      <c r="B327" s="65" t="s">
        <v>560</v>
      </c>
      <c r="C327" s="60" t="s">
        <v>253</v>
      </c>
      <c r="D327" s="60" t="s">
        <v>263</v>
      </c>
      <c r="E327" s="60" t="s">
        <v>302</v>
      </c>
      <c r="F327" s="60" t="s">
        <v>260</v>
      </c>
      <c r="G327" s="66">
        <v>280</v>
      </c>
    </row>
    <row r="328" spans="1:7" ht="63.75">
      <c r="A328" s="28">
        <f t="shared" si="4"/>
        <v>317</v>
      </c>
      <c r="B328" s="65" t="s">
        <v>46</v>
      </c>
      <c r="C328" s="60" t="s">
        <v>253</v>
      </c>
      <c r="D328" s="60" t="s">
        <v>263</v>
      </c>
      <c r="E328" s="60" t="s">
        <v>303</v>
      </c>
      <c r="F328" s="60" t="s">
        <v>193</v>
      </c>
      <c r="G328" s="66">
        <v>832</v>
      </c>
    </row>
    <row r="329" spans="1:7" ht="12.75">
      <c r="A329" s="28">
        <f t="shared" si="4"/>
        <v>318</v>
      </c>
      <c r="B329" s="65" t="s">
        <v>560</v>
      </c>
      <c r="C329" s="60" t="s">
        <v>253</v>
      </c>
      <c r="D329" s="60" t="s">
        <v>263</v>
      </c>
      <c r="E329" s="60" t="s">
        <v>303</v>
      </c>
      <c r="F329" s="60" t="s">
        <v>260</v>
      </c>
      <c r="G329" s="66">
        <v>832</v>
      </c>
    </row>
    <row r="330" spans="1:7" ht="25.5">
      <c r="A330" s="28">
        <f t="shared" si="4"/>
        <v>319</v>
      </c>
      <c r="B330" s="65" t="s">
        <v>109</v>
      </c>
      <c r="C330" s="60" t="s">
        <v>253</v>
      </c>
      <c r="D330" s="60" t="s">
        <v>263</v>
      </c>
      <c r="E330" s="60" t="s">
        <v>84</v>
      </c>
      <c r="F330" s="60" t="s">
        <v>193</v>
      </c>
      <c r="G330" s="66">
        <v>634.3</v>
      </c>
    </row>
    <row r="331" spans="1:7" ht="12.75">
      <c r="A331" s="28">
        <f t="shared" si="4"/>
        <v>320</v>
      </c>
      <c r="B331" s="65" t="s">
        <v>560</v>
      </c>
      <c r="C331" s="60" t="s">
        <v>253</v>
      </c>
      <c r="D331" s="60" t="s">
        <v>263</v>
      </c>
      <c r="E331" s="60" t="s">
        <v>84</v>
      </c>
      <c r="F331" s="60" t="s">
        <v>260</v>
      </c>
      <c r="G331" s="66">
        <v>634.3</v>
      </c>
    </row>
    <row r="332" spans="1:7" ht="25.5">
      <c r="A332" s="28">
        <f t="shared" si="4"/>
        <v>321</v>
      </c>
      <c r="B332" s="65" t="s">
        <v>110</v>
      </c>
      <c r="C332" s="60" t="s">
        <v>253</v>
      </c>
      <c r="D332" s="60" t="s">
        <v>263</v>
      </c>
      <c r="E332" s="60" t="s">
        <v>85</v>
      </c>
      <c r="F332" s="60" t="s">
        <v>193</v>
      </c>
      <c r="G332" s="66">
        <v>234.6</v>
      </c>
    </row>
    <row r="333" spans="1:7" ht="12.75">
      <c r="A333" s="28">
        <f t="shared" si="4"/>
        <v>322</v>
      </c>
      <c r="B333" s="65" t="s">
        <v>560</v>
      </c>
      <c r="C333" s="60" t="s">
        <v>253</v>
      </c>
      <c r="D333" s="60" t="s">
        <v>263</v>
      </c>
      <c r="E333" s="60" t="s">
        <v>85</v>
      </c>
      <c r="F333" s="60" t="s">
        <v>260</v>
      </c>
      <c r="G333" s="66">
        <v>234.6</v>
      </c>
    </row>
    <row r="334" spans="1:7" ht="25.5">
      <c r="A334" s="69">
        <f aca="true" t="shared" si="5" ref="A334:A397">1+A333</f>
        <v>323</v>
      </c>
      <c r="B334" s="70" t="s">
        <v>297</v>
      </c>
      <c r="C334" s="71" t="s">
        <v>256</v>
      </c>
      <c r="D334" s="71" t="s">
        <v>194</v>
      </c>
      <c r="E334" s="71" t="s">
        <v>279</v>
      </c>
      <c r="F334" s="71" t="s">
        <v>193</v>
      </c>
      <c r="G334" s="68">
        <v>15467.1647</v>
      </c>
    </row>
    <row r="335" spans="1:7" ht="12.75">
      <c r="A335" s="28">
        <f t="shared" si="5"/>
        <v>324</v>
      </c>
      <c r="B335" s="65" t="s">
        <v>26</v>
      </c>
      <c r="C335" s="60" t="s">
        <v>256</v>
      </c>
      <c r="D335" s="60" t="s">
        <v>720</v>
      </c>
      <c r="E335" s="60" t="s">
        <v>279</v>
      </c>
      <c r="F335" s="60" t="s">
        <v>193</v>
      </c>
      <c r="G335" s="66">
        <v>9633.7983</v>
      </c>
    </row>
    <row r="336" spans="1:7" ht="12.75">
      <c r="A336" s="28">
        <f t="shared" si="5"/>
        <v>325</v>
      </c>
      <c r="B336" s="65" t="s">
        <v>251</v>
      </c>
      <c r="C336" s="60" t="s">
        <v>256</v>
      </c>
      <c r="D336" s="60" t="s">
        <v>724</v>
      </c>
      <c r="E336" s="60" t="s">
        <v>279</v>
      </c>
      <c r="F336" s="60" t="s">
        <v>193</v>
      </c>
      <c r="G336" s="66">
        <v>9255.2984</v>
      </c>
    </row>
    <row r="337" spans="1:7" ht="12.75">
      <c r="A337" s="28">
        <f t="shared" si="5"/>
        <v>326</v>
      </c>
      <c r="B337" s="65" t="s">
        <v>310</v>
      </c>
      <c r="C337" s="60" t="s">
        <v>256</v>
      </c>
      <c r="D337" s="60" t="s">
        <v>724</v>
      </c>
      <c r="E337" s="60" t="s">
        <v>763</v>
      </c>
      <c r="F337" s="60" t="s">
        <v>193</v>
      </c>
      <c r="G337" s="66">
        <v>26.527</v>
      </c>
    </row>
    <row r="338" spans="1:7" ht="12.75">
      <c r="A338" s="28">
        <f t="shared" si="5"/>
        <v>327</v>
      </c>
      <c r="B338" s="65" t="s">
        <v>311</v>
      </c>
      <c r="C338" s="60" t="s">
        <v>256</v>
      </c>
      <c r="D338" s="60" t="s">
        <v>724</v>
      </c>
      <c r="E338" s="60" t="s">
        <v>582</v>
      </c>
      <c r="F338" s="60" t="s">
        <v>193</v>
      </c>
      <c r="G338" s="66">
        <v>26.527</v>
      </c>
    </row>
    <row r="339" spans="1:7" ht="12.75">
      <c r="A339" s="28">
        <f t="shared" si="5"/>
        <v>328</v>
      </c>
      <c r="B339" s="65" t="s">
        <v>93</v>
      </c>
      <c r="C339" s="60" t="s">
        <v>256</v>
      </c>
      <c r="D339" s="60" t="s">
        <v>724</v>
      </c>
      <c r="E339" s="60" t="s">
        <v>582</v>
      </c>
      <c r="F339" s="60" t="s">
        <v>723</v>
      </c>
      <c r="G339" s="66">
        <v>26.527</v>
      </c>
    </row>
    <row r="340" spans="1:7" ht="12.75">
      <c r="A340" s="28">
        <f t="shared" si="5"/>
        <v>329</v>
      </c>
      <c r="B340" s="65" t="s">
        <v>100</v>
      </c>
      <c r="C340" s="60" t="s">
        <v>256</v>
      </c>
      <c r="D340" s="60" t="s">
        <v>724</v>
      </c>
      <c r="E340" s="60" t="s">
        <v>776</v>
      </c>
      <c r="F340" s="60" t="s">
        <v>193</v>
      </c>
      <c r="G340" s="66">
        <v>8276.9</v>
      </c>
    </row>
    <row r="341" spans="1:7" ht="12.75">
      <c r="A341" s="28">
        <f t="shared" si="5"/>
        <v>330</v>
      </c>
      <c r="B341" s="65" t="s">
        <v>92</v>
      </c>
      <c r="C341" s="60" t="s">
        <v>256</v>
      </c>
      <c r="D341" s="60" t="s">
        <v>724</v>
      </c>
      <c r="E341" s="60" t="s">
        <v>726</v>
      </c>
      <c r="F341" s="60" t="s">
        <v>193</v>
      </c>
      <c r="G341" s="66">
        <v>8276.9</v>
      </c>
    </row>
    <row r="342" spans="1:7" ht="12.75">
      <c r="A342" s="28">
        <f t="shared" si="5"/>
        <v>331</v>
      </c>
      <c r="B342" s="65" t="s">
        <v>93</v>
      </c>
      <c r="C342" s="60" t="s">
        <v>256</v>
      </c>
      <c r="D342" s="60" t="s">
        <v>724</v>
      </c>
      <c r="E342" s="60" t="s">
        <v>726</v>
      </c>
      <c r="F342" s="60" t="s">
        <v>723</v>
      </c>
      <c r="G342" s="66">
        <v>8276.9</v>
      </c>
    </row>
    <row r="343" spans="1:7" ht="12.75">
      <c r="A343" s="28">
        <f t="shared" si="5"/>
        <v>332</v>
      </c>
      <c r="B343" s="65" t="s">
        <v>306</v>
      </c>
      <c r="C343" s="60" t="s">
        <v>256</v>
      </c>
      <c r="D343" s="60" t="s">
        <v>724</v>
      </c>
      <c r="E343" s="60" t="s">
        <v>770</v>
      </c>
      <c r="F343" s="60" t="s">
        <v>193</v>
      </c>
      <c r="G343" s="66">
        <v>861.8714</v>
      </c>
    </row>
    <row r="344" spans="1:7" ht="38.25">
      <c r="A344" s="28">
        <f t="shared" si="5"/>
        <v>333</v>
      </c>
      <c r="B344" s="65" t="s">
        <v>15</v>
      </c>
      <c r="C344" s="60" t="s">
        <v>256</v>
      </c>
      <c r="D344" s="60" t="s">
        <v>724</v>
      </c>
      <c r="E344" s="60" t="s">
        <v>327</v>
      </c>
      <c r="F344" s="60" t="s">
        <v>193</v>
      </c>
      <c r="G344" s="66">
        <v>707.1</v>
      </c>
    </row>
    <row r="345" spans="1:7" ht="12.75">
      <c r="A345" s="28">
        <f t="shared" si="5"/>
        <v>334</v>
      </c>
      <c r="B345" s="65" t="s">
        <v>93</v>
      </c>
      <c r="C345" s="60" t="s">
        <v>256</v>
      </c>
      <c r="D345" s="60" t="s">
        <v>724</v>
      </c>
      <c r="E345" s="60" t="s">
        <v>327</v>
      </c>
      <c r="F345" s="60" t="s">
        <v>723</v>
      </c>
      <c r="G345" s="66">
        <v>707.1</v>
      </c>
    </row>
    <row r="346" spans="1:7" ht="12.75">
      <c r="A346" s="28">
        <f t="shared" si="5"/>
        <v>335</v>
      </c>
      <c r="B346" s="65" t="s">
        <v>13</v>
      </c>
      <c r="C346" s="60" t="s">
        <v>256</v>
      </c>
      <c r="D346" s="60" t="s">
        <v>724</v>
      </c>
      <c r="E346" s="60" t="s">
        <v>329</v>
      </c>
      <c r="F346" s="60" t="s">
        <v>193</v>
      </c>
      <c r="G346" s="66">
        <v>154.7714</v>
      </c>
    </row>
    <row r="347" spans="1:7" ht="12.75">
      <c r="A347" s="28">
        <f t="shared" si="5"/>
        <v>336</v>
      </c>
      <c r="B347" s="65" t="s">
        <v>93</v>
      </c>
      <c r="C347" s="60" t="s">
        <v>256</v>
      </c>
      <c r="D347" s="60" t="s">
        <v>724</v>
      </c>
      <c r="E347" s="60" t="s">
        <v>329</v>
      </c>
      <c r="F347" s="60" t="s">
        <v>723</v>
      </c>
      <c r="G347" s="66">
        <v>154.7714</v>
      </c>
    </row>
    <row r="348" spans="1:7" ht="12.75">
      <c r="A348" s="28">
        <f t="shared" si="5"/>
        <v>337</v>
      </c>
      <c r="B348" s="65" t="s">
        <v>569</v>
      </c>
      <c r="C348" s="60" t="s">
        <v>256</v>
      </c>
      <c r="D348" s="60" t="s">
        <v>724</v>
      </c>
      <c r="E348" s="60" t="s">
        <v>570</v>
      </c>
      <c r="F348" s="60" t="s">
        <v>193</v>
      </c>
      <c r="G348" s="66">
        <v>90</v>
      </c>
    </row>
    <row r="349" spans="1:7" ht="38.25">
      <c r="A349" s="28">
        <f t="shared" si="5"/>
        <v>338</v>
      </c>
      <c r="B349" s="65" t="s">
        <v>132</v>
      </c>
      <c r="C349" s="60" t="s">
        <v>256</v>
      </c>
      <c r="D349" s="60" t="s">
        <v>724</v>
      </c>
      <c r="E349" s="60" t="s">
        <v>325</v>
      </c>
      <c r="F349" s="60" t="s">
        <v>193</v>
      </c>
      <c r="G349" s="66">
        <v>90</v>
      </c>
    </row>
    <row r="350" spans="1:7" ht="12.75">
      <c r="A350" s="28">
        <f t="shared" si="5"/>
        <v>339</v>
      </c>
      <c r="B350" s="65" t="s">
        <v>93</v>
      </c>
      <c r="C350" s="60" t="s">
        <v>256</v>
      </c>
      <c r="D350" s="60" t="s">
        <v>724</v>
      </c>
      <c r="E350" s="60" t="s">
        <v>325</v>
      </c>
      <c r="F350" s="60" t="s">
        <v>723</v>
      </c>
      <c r="G350" s="66">
        <v>90</v>
      </c>
    </row>
    <row r="351" spans="1:7" ht="12.75">
      <c r="A351" s="28">
        <f t="shared" si="5"/>
        <v>340</v>
      </c>
      <c r="B351" s="65" t="s">
        <v>27</v>
      </c>
      <c r="C351" s="60" t="s">
        <v>256</v>
      </c>
      <c r="D351" s="60" t="s">
        <v>730</v>
      </c>
      <c r="E351" s="60" t="s">
        <v>279</v>
      </c>
      <c r="F351" s="60" t="s">
        <v>193</v>
      </c>
      <c r="G351" s="66">
        <v>378.4999</v>
      </c>
    </row>
    <row r="352" spans="1:7" ht="12.75">
      <c r="A352" s="28">
        <f t="shared" si="5"/>
        <v>341</v>
      </c>
      <c r="B352" s="65" t="s">
        <v>559</v>
      </c>
      <c r="C352" s="60" t="s">
        <v>256</v>
      </c>
      <c r="D352" s="60" t="s">
        <v>730</v>
      </c>
      <c r="E352" s="60" t="s">
        <v>189</v>
      </c>
      <c r="F352" s="60" t="s">
        <v>193</v>
      </c>
      <c r="G352" s="66">
        <v>378.4999</v>
      </c>
    </row>
    <row r="353" spans="1:7" ht="12.75">
      <c r="A353" s="28">
        <f t="shared" si="5"/>
        <v>342</v>
      </c>
      <c r="B353" s="65" t="s">
        <v>696</v>
      </c>
      <c r="C353" s="60" t="s">
        <v>256</v>
      </c>
      <c r="D353" s="60" t="s">
        <v>730</v>
      </c>
      <c r="E353" s="60" t="s">
        <v>204</v>
      </c>
      <c r="F353" s="60" t="s">
        <v>193</v>
      </c>
      <c r="G353" s="66">
        <v>378.4999</v>
      </c>
    </row>
    <row r="354" spans="1:7" ht="12.75">
      <c r="A354" s="28">
        <f t="shared" si="5"/>
        <v>343</v>
      </c>
      <c r="B354" s="65" t="s">
        <v>560</v>
      </c>
      <c r="C354" s="60" t="s">
        <v>256</v>
      </c>
      <c r="D354" s="60" t="s">
        <v>730</v>
      </c>
      <c r="E354" s="60" t="s">
        <v>204</v>
      </c>
      <c r="F354" s="60" t="s">
        <v>260</v>
      </c>
      <c r="G354" s="66">
        <v>378.4999</v>
      </c>
    </row>
    <row r="355" spans="1:7" ht="12.75">
      <c r="A355" s="28">
        <f t="shared" si="5"/>
        <v>344</v>
      </c>
      <c r="B355" s="65" t="s">
        <v>111</v>
      </c>
      <c r="C355" s="60" t="s">
        <v>256</v>
      </c>
      <c r="D355" s="60" t="s">
        <v>734</v>
      </c>
      <c r="E355" s="60" t="s">
        <v>279</v>
      </c>
      <c r="F355" s="60" t="s">
        <v>193</v>
      </c>
      <c r="G355" s="66">
        <v>2182.0004</v>
      </c>
    </row>
    <row r="356" spans="1:7" ht="12.75">
      <c r="A356" s="28">
        <f t="shared" si="5"/>
        <v>345</v>
      </c>
      <c r="B356" s="65" t="s">
        <v>257</v>
      </c>
      <c r="C356" s="60" t="s">
        <v>256</v>
      </c>
      <c r="D356" s="60" t="s">
        <v>735</v>
      </c>
      <c r="E356" s="60" t="s">
        <v>279</v>
      </c>
      <c r="F356" s="60" t="s">
        <v>193</v>
      </c>
      <c r="G356" s="66">
        <v>557.0001</v>
      </c>
    </row>
    <row r="357" spans="1:7" ht="12.75">
      <c r="A357" s="28">
        <f t="shared" si="5"/>
        <v>346</v>
      </c>
      <c r="B357" s="65" t="s">
        <v>112</v>
      </c>
      <c r="C357" s="60" t="s">
        <v>256</v>
      </c>
      <c r="D357" s="60" t="s">
        <v>735</v>
      </c>
      <c r="E357" s="60" t="s">
        <v>779</v>
      </c>
      <c r="F357" s="60" t="s">
        <v>193</v>
      </c>
      <c r="G357" s="66">
        <v>542.0001</v>
      </c>
    </row>
    <row r="358" spans="1:7" ht="12.75">
      <c r="A358" s="28">
        <f t="shared" si="5"/>
        <v>347</v>
      </c>
      <c r="B358" s="65" t="s">
        <v>92</v>
      </c>
      <c r="C358" s="60" t="s">
        <v>256</v>
      </c>
      <c r="D358" s="60" t="s">
        <v>735</v>
      </c>
      <c r="E358" s="60" t="s">
        <v>736</v>
      </c>
      <c r="F358" s="60" t="s">
        <v>193</v>
      </c>
      <c r="G358" s="66">
        <v>542.0001</v>
      </c>
    </row>
    <row r="359" spans="1:7" ht="12.75">
      <c r="A359" s="28">
        <f t="shared" si="5"/>
        <v>348</v>
      </c>
      <c r="B359" s="65" t="s">
        <v>93</v>
      </c>
      <c r="C359" s="60" t="s">
        <v>256</v>
      </c>
      <c r="D359" s="60" t="s">
        <v>735</v>
      </c>
      <c r="E359" s="60" t="s">
        <v>736</v>
      </c>
      <c r="F359" s="60" t="s">
        <v>723</v>
      </c>
      <c r="G359" s="66">
        <v>542.0001</v>
      </c>
    </row>
    <row r="360" spans="1:7" ht="12.75">
      <c r="A360" s="28">
        <f t="shared" si="5"/>
        <v>349</v>
      </c>
      <c r="B360" s="65" t="s">
        <v>306</v>
      </c>
      <c r="C360" s="60" t="s">
        <v>256</v>
      </c>
      <c r="D360" s="60" t="s">
        <v>735</v>
      </c>
      <c r="E360" s="60" t="s">
        <v>770</v>
      </c>
      <c r="F360" s="60" t="s">
        <v>193</v>
      </c>
      <c r="G360" s="66">
        <v>15</v>
      </c>
    </row>
    <row r="361" spans="1:7" ht="25.5">
      <c r="A361" s="28">
        <f t="shared" si="5"/>
        <v>350</v>
      </c>
      <c r="B361" s="65" t="s">
        <v>12</v>
      </c>
      <c r="C361" s="60" t="s">
        <v>256</v>
      </c>
      <c r="D361" s="60" t="s">
        <v>735</v>
      </c>
      <c r="E361" s="60" t="s">
        <v>242</v>
      </c>
      <c r="F361" s="60" t="s">
        <v>193</v>
      </c>
      <c r="G361" s="66">
        <v>15</v>
      </c>
    </row>
    <row r="362" spans="1:7" ht="12.75">
      <c r="A362" s="28">
        <f t="shared" si="5"/>
        <v>351</v>
      </c>
      <c r="B362" s="65" t="s">
        <v>93</v>
      </c>
      <c r="C362" s="60" t="s">
        <v>256</v>
      </c>
      <c r="D362" s="60" t="s">
        <v>735</v>
      </c>
      <c r="E362" s="60" t="s">
        <v>242</v>
      </c>
      <c r="F362" s="60" t="s">
        <v>723</v>
      </c>
      <c r="G362" s="66">
        <v>15</v>
      </c>
    </row>
    <row r="363" spans="1:7" ht="12.75">
      <c r="A363" s="28">
        <f t="shared" si="5"/>
        <v>352</v>
      </c>
      <c r="B363" s="65" t="s">
        <v>698</v>
      </c>
      <c r="C363" s="60" t="s">
        <v>256</v>
      </c>
      <c r="D363" s="60" t="s">
        <v>363</v>
      </c>
      <c r="E363" s="60" t="s">
        <v>279</v>
      </c>
      <c r="F363" s="60" t="s">
        <v>193</v>
      </c>
      <c r="G363" s="66">
        <v>1625.0003</v>
      </c>
    </row>
    <row r="364" spans="1:7" ht="51">
      <c r="A364" s="28">
        <f t="shared" si="5"/>
        <v>353</v>
      </c>
      <c r="B364" s="65" t="s">
        <v>104</v>
      </c>
      <c r="C364" s="60" t="s">
        <v>256</v>
      </c>
      <c r="D364" s="60" t="s">
        <v>363</v>
      </c>
      <c r="E364" s="60" t="s">
        <v>778</v>
      </c>
      <c r="F364" s="60" t="s">
        <v>193</v>
      </c>
      <c r="G364" s="66">
        <v>1505.0003</v>
      </c>
    </row>
    <row r="365" spans="1:7" ht="12.75">
      <c r="A365" s="28">
        <f t="shared" si="5"/>
        <v>354</v>
      </c>
      <c r="B365" s="65" t="s">
        <v>92</v>
      </c>
      <c r="C365" s="60" t="s">
        <v>256</v>
      </c>
      <c r="D365" s="60" t="s">
        <v>363</v>
      </c>
      <c r="E365" s="60" t="s">
        <v>733</v>
      </c>
      <c r="F365" s="60" t="s">
        <v>193</v>
      </c>
      <c r="G365" s="66">
        <v>1505.0003</v>
      </c>
    </row>
    <row r="366" spans="1:7" ht="12.75">
      <c r="A366" s="28">
        <f t="shared" si="5"/>
        <v>355</v>
      </c>
      <c r="B366" s="65" t="s">
        <v>93</v>
      </c>
      <c r="C366" s="60" t="s">
        <v>256</v>
      </c>
      <c r="D366" s="60" t="s">
        <v>363</v>
      </c>
      <c r="E366" s="60" t="s">
        <v>733</v>
      </c>
      <c r="F366" s="60" t="s">
        <v>723</v>
      </c>
      <c r="G366" s="66">
        <v>1505.0003</v>
      </c>
    </row>
    <row r="367" spans="1:7" ht="12.75">
      <c r="A367" s="28">
        <f t="shared" si="5"/>
        <v>356</v>
      </c>
      <c r="B367" s="65" t="s">
        <v>559</v>
      </c>
      <c r="C367" s="60" t="s">
        <v>256</v>
      </c>
      <c r="D367" s="60" t="s">
        <v>363</v>
      </c>
      <c r="E367" s="60" t="s">
        <v>189</v>
      </c>
      <c r="F367" s="60" t="s">
        <v>193</v>
      </c>
      <c r="G367" s="66">
        <v>120</v>
      </c>
    </row>
    <row r="368" spans="1:7" ht="25.5">
      <c r="A368" s="28">
        <f t="shared" si="5"/>
        <v>357</v>
      </c>
      <c r="B368" s="65" t="s">
        <v>3</v>
      </c>
      <c r="C368" s="60" t="s">
        <v>256</v>
      </c>
      <c r="D368" s="60" t="s">
        <v>363</v>
      </c>
      <c r="E368" s="60" t="s">
        <v>203</v>
      </c>
      <c r="F368" s="60" t="s">
        <v>193</v>
      </c>
      <c r="G368" s="66">
        <v>120</v>
      </c>
    </row>
    <row r="369" spans="1:7" ht="12.75">
      <c r="A369" s="28">
        <f t="shared" si="5"/>
        <v>358</v>
      </c>
      <c r="B369" s="65" t="s">
        <v>560</v>
      </c>
      <c r="C369" s="60" t="s">
        <v>256</v>
      </c>
      <c r="D369" s="60" t="s">
        <v>363</v>
      </c>
      <c r="E369" s="60" t="s">
        <v>203</v>
      </c>
      <c r="F369" s="60" t="s">
        <v>260</v>
      </c>
      <c r="G369" s="66">
        <v>120</v>
      </c>
    </row>
    <row r="370" spans="1:7" ht="12.75">
      <c r="A370" s="28">
        <f t="shared" si="5"/>
        <v>359</v>
      </c>
      <c r="B370" s="65" t="s">
        <v>699</v>
      </c>
      <c r="C370" s="60" t="s">
        <v>256</v>
      </c>
      <c r="D370" s="60" t="s">
        <v>750</v>
      </c>
      <c r="E370" s="60" t="s">
        <v>279</v>
      </c>
      <c r="F370" s="60" t="s">
        <v>193</v>
      </c>
      <c r="G370" s="66">
        <v>3651.366</v>
      </c>
    </row>
    <row r="371" spans="1:7" ht="12.75">
      <c r="A371" s="28">
        <f t="shared" si="5"/>
        <v>360</v>
      </c>
      <c r="B371" s="65" t="s">
        <v>700</v>
      </c>
      <c r="C371" s="60" t="s">
        <v>256</v>
      </c>
      <c r="D371" s="60" t="s">
        <v>751</v>
      </c>
      <c r="E371" s="60" t="s">
        <v>279</v>
      </c>
      <c r="F371" s="60" t="s">
        <v>193</v>
      </c>
      <c r="G371" s="66">
        <v>560.2499</v>
      </c>
    </row>
    <row r="372" spans="1:7" ht="12.75">
      <c r="A372" s="28">
        <f t="shared" si="5"/>
        <v>361</v>
      </c>
      <c r="B372" s="65" t="s">
        <v>701</v>
      </c>
      <c r="C372" s="60" t="s">
        <v>256</v>
      </c>
      <c r="D372" s="60" t="s">
        <v>751</v>
      </c>
      <c r="E372" s="60" t="s">
        <v>781</v>
      </c>
      <c r="F372" s="60" t="s">
        <v>193</v>
      </c>
      <c r="G372" s="66">
        <v>560.2499</v>
      </c>
    </row>
    <row r="373" spans="1:7" ht="25.5">
      <c r="A373" s="28">
        <f t="shared" si="5"/>
        <v>362</v>
      </c>
      <c r="B373" s="65" t="s">
        <v>702</v>
      </c>
      <c r="C373" s="60" t="s">
        <v>256</v>
      </c>
      <c r="D373" s="60" t="s">
        <v>751</v>
      </c>
      <c r="E373" s="60" t="s">
        <v>744</v>
      </c>
      <c r="F373" s="60" t="s">
        <v>193</v>
      </c>
      <c r="G373" s="66">
        <v>560.2499</v>
      </c>
    </row>
    <row r="374" spans="1:7" ht="12.75">
      <c r="A374" s="28">
        <f t="shared" si="5"/>
        <v>363</v>
      </c>
      <c r="B374" s="65" t="s">
        <v>93</v>
      </c>
      <c r="C374" s="60" t="s">
        <v>256</v>
      </c>
      <c r="D374" s="60" t="s">
        <v>751</v>
      </c>
      <c r="E374" s="60" t="s">
        <v>744</v>
      </c>
      <c r="F374" s="60" t="s">
        <v>723</v>
      </c>
      <c r="G374" s="66">
        <v>560.2499</v>
      </c>
    </row>
    <row r="375" spans="1:7" ht="12.75">
      <c r="A375" s="28">
        <f t="shared" si="5"/>
        <v>364</v>
      </c>
      <c r="B375" s="65" t="s">
        <v>298</v>
      </c>
      <c r="C375" s="60" t="s">
        <v>256</v>
      </c>
      <c r="D375" s="60" t="s">
        <v>264</v>
      </c>
      <c r="E375" s="60" t="s">
        <v>279</v>
      </c>
      <c r="F375" s="60" t="s">
        <v>193</v>
      </c>
      <c r="G375" s="66">
        <v>3091.1161</v>
      </c>
    </row>
    <row r="376" spans="1:7" ht="12.75">
      <c r="A376" s="28">
        <f t="shared" si="5"/>
        <v>365</v>
      </c>
      <c r="B376" s="65" t="s">
        <v>299</v>
      </c>
      <c r="C376" s="60" t="s">
        <v>256</v>
      </c>
      <c r="D376" s="60" t="s">
        <v>264</v>
      </c>
      <c r="E376" s="60" t="s">
        <v>345</v>
      </c>
      <c r="F376" s="60" t="s">
        <v>193</v>
      </c>
      <c r="G376" s="66">
        <v>2975.8874</v>
      </c>
    </row>
    <row r="377" spans="1:7" ht="38.25">
      <c r="A377" s="28">
        <f t="shared" si="5"/>
        <v>366</v>
      </c>
      <c r="B377" s="65" t="s">
        <v>808</v>
      </c>
      <c r="C377" s="60" t="s">
        <v>256</v>
      </c>
      <c r="D377" s="60" t="s">
        <v>264</v>
      </c>
      <c r="E377" s="60" t="s">
        <v>344</v>
      </c>
      <c r="F377" s="60" t="s">
        <v>193</v>
      </c>
      <c r="G377" s="66">
        <v>2975.8874</v>
      </c>
    </row>
    <row r="378" spans="1:7" ht="12.75">
      <c r="A378" s="28">
        <f t="shared" si="5"/>
        <v>367</v>
      </c>
      <c r="B378" s="65" t="s">
        <v>93</v>
      </c>
      <c r="C378" s="60" t="s">
        <v>256</v>
      </c>
      <c r="D378" s="60" t="s">
        <v>264</v>
      </c>
      <c r="E378" s="60" t="s">
        <v>344</v>
      </c>
      <c r="F378" s="60" t="s">
        <v>723</v>
      </c>
      <c r="G378" s="66">
        <v>2975.8874</v>
      </c>
    </row>
    <row r="379" spans="1:7" ht="12.75">
      <c r="A379" s="28">
        <f t="shared" si="5"/>
        <v>368</v>
      </c>
      <c r="B379" s="65" t="s">
        <v>306</v>
      </c>
      <c r="C379" s="60" t="s">
        <v>256</v>
      </c>
      <c r="D379" s="60" t="s">
        <v>264</v>
      </c>
      <c r="E379" s="60" t="s">
        <v>770</v>
      </c>
      <c r="F379" s="60" t="s">
        <v>193</v>
      </c>
      <c r="G379" s="66">
        <v>115.2287</v>
      </c>
    </row>
    <row r="380" spans="1:7" ht="25.5">
      <c r="A380" s="28">
        <f t="shared" si="5"/>
        <v>369</v>
      </c>
      <c r="B380" s="65" t="s">
        <v>17</v>
      </c>
      <c r="C380" s="60" t="s">
        <v>256</v>
      </c>
      <c r="D380" s="60" t="s">
        <v>264</v>
      </c>
      <c r="E380" s="60" t="s">
        <v>238</v>
      </c>
      <c r="F380" s="60" t="s">
        <v>193</v>
      </c>
      <c r="G380" s="66">
        <v>20</v>
      </c>
    </row>
    <row r="381" spans="1:7" ht="12.75">
      <c r="A381" s="28">
        <f t="shared" si="5"/>
        <v>370</v>
      </c>
      <c r="B381" s="65" t="s">
        <v>93</v>
      </c>
      <c r="C381" s="60" t="s">
        <v>256</v>
      </c>
      <c r="D381" s="60" t="s">
        <v>264</v>
      </c>
      <c r="E381" s="60" t="s">
        <v>238</v>
      </c>
      <c r="F381" s="60" t="s">
        <v>723</v>
      </c>
      <c r="G381" s="66">
        <v>20</v>
      </c>
    </row>
    <row r="382" spans="1:7" ht="12.75">
      <c r="A382" s="28">
        <f t="shared" si="5"/>
        <v>371</v>
      </c>
      <c r="B382" s="65" t="s">
        <v>13</v>
      </c>
      <c r="C382" s="60" t="s">
        <v>256</v>
      </c>
      <c r="D382" s="60" t="s">
        <v>264</v>
      </c>
      <c r="E382" s="60" t="s">
        <v>329</v>
      </c>
      <c r="F382" s="60" t="s">
        <v>193</v>
      </c>
      <c r="G382" s="66">
        <v>95.2287</v>
      </c>
    </row>
    <row r="383" spans="1:7" ht="12.75">
      <c r="A383" s="28">
        <f t="shared" si="5"/>
        <v>372</v>
      </c>
      <c r="B383" s="65" t="s">
        <v>93</v>
      </c>
      <c r="C383" s="60" t="s">
        <v>256</v>
      </c>
      <c r="D383" s="60" t="s">
        <v>264</v>
      </c>
      <c r="E383" s="60" t="s">
        <v>329</v>
      </c>
      <c r="F383" s="60" t="s">
        <v>723</v>
      </c>
      <c r="G383" s="66">
        <v>95.2287</v>
      </c>
    </row>
    <row r="384" spans="1:7" ht="12.75">
      <c r="A384" s="69">
        <f t="shared" si="5"/>
        <v>373</v>
      </c>
      <c r="B384" s="70" t="s">
        <v>703</v>
      </c>
      <c r="C384" s="71" t="s">
        <v>196</v>
      </c>
      <c r="D384" s="71" t="s">
        <v>194</v>
      </c>
      <c r="E384" s="71" t="s">
        <v>279</v>
      </c>
      <c r="F384" s="71" t="s">
        <v>193</v>
      </c>
      <c r="G384" s="68">
        <v>2702.5798</v>
      </c>
    </row>
    <row r="385" spans="1:7" ht="12.75">
      <c r="A385" s="28">
        <f t="shared" si="5"/>
        <v>374</v>
      </c>
      <c r="B385" s="65" t="s">
        <v>788</v>
      </c>
      <c r="C385" s="60" t="s">
        <v>196</v>
      </c>
      <c r="D385" s="60" t="s">
        <v>614</v>
      </c>
      <c r="E385" s="60" t="s">
        <v>279</v>
      </c>
      <c r="F385" s="60" t="s">
        <v>193</v>
      </c>
      <c r="G385" s="66">
        <v>2702.5798</v>
      </c>
    </row>
    <row r="386" spans="1:7" ht="38.25">
      <c r="A386" s="28">
        <f t="shared" si="5"/>
        <v>375</v>
      </c>
      <c r="B386" s="65" t="s">
        <v>188</v>
      </c>
      <c r="C386" s="60" t="s">
        <v>196</v>
      </c>
      <c r="D386" s="60" t="s">
        <v>618</v>
      </c>
      <c r="E386" s="60" t="s">
        <v>279</v>
      </c>
      <c r="F386" s="60" t="s">
        <v>193</v>
      </c>
      <c r="G386" s="66">
        <v>2702.5798</v>
      </c>
    </row>
    <row r="387" spans="1:7" ht="38.25">
      <c r="A387" s="28">
        <f t="shared" si="5"/>
        <v>376</v>
      </c>
      <c r="B387" s="65" t="s">
        <v>280</v>
      </c>
      <c r="C387" s="60" t="s">
        <v>196</v>
      </c>
      <c r="D387" s="60" t="s">
        <v>618</v>
      </c>
      <c r="E387" s="60" t="s">
        <v>755</v>
      </c>
      <c r="F387" s="60" t="s">
        <v>193</v>
      </c>
      <c r="G387" s="66">
        <v>2702.5798</v>
      </c>
    </row>
    <row r="388" spans="1:7" ht="12.75">
      <c r="A388" s="28">
        <f t="shared" si="5"/>
        <v>377</v>
      </c>
      <c r="B388" s="65" t="s">
        <v>626</v>
      </c>
      <c r="C388" s="60" t="s">
        <v>196</v>
      </c>
      <c r="D388" s="60" t="s">
        <v>618</v>
      </c>
      <c r="E388" s="60" t="s">
        <v>619</v>
      </c>
      <c r="F388" s="60" t="s">
        <v>193</v>
      </c>
      <c r="G388" s="66">
        <v>1771.8246</v>
      </c>
    </row>
    <row r="389" spans="1:7" ht="12.75">
      <c r="A389" s="28">
        <f t="shared" si="5"/>
        <v>378</v>
      </c>
      <c r="B389" s="65" t="s">
        <v>625</v>
      </c>
      <c r="C389" s="60" t="s">
        <v>196</v>
      </c>
      <c r="D389" s="60" t="s">
        <v>618</v>
      </c>
      <c r="E389" s="60" t="s">
        <v>619</v>
      </c>
      <c r="F389" s="60" t="s">
        <v>617</v>
      </c>
      <c r="G389" s="66">
        <v>1771.8246</v>
      </c>
    </row>
    <row r="390" spans="1:7" ht="25.5">
      <c r="A390" s="28">
        <f t="shared" si="5"/>
        <v>379</v>
      </c>
      <c r="B390" s="65" t="s">
        <v>704</v>
      </c>
      <c r="C390" s="60" t="s">
        <v>196</v>
      </c>
      <c r="D390" s="60" t="s">
        <v>618</v>
      </c>
      <c r="E390" s="60" t="s">
        <v>620</v>
      </c>
      <c r="F390" s="60" t="s">
        <v>193</v>
      </c>
      <c r="G390" s="66">
        <v>862.3552</v>
      </c>
    </row>
    <row r="391" spans="1:7" ht="12.75">
      <c r="A391" s="28">
        <f t="shared" si="5"/>
        <v>380</v>
      </c>
      <c r="B391" s="65" t="s">
        <v>625</v>
      </c>
      <c r="C391" s="60" t="s">
        <v>196</v>
      </c>
      <c r="D391" s="60" t="s">
        <v>618</v>
      </c>
      <c r="E391" s="60" t="s">
        <v>620</v>
      </c>
      <c r="F391" s="60" t="s">
        <v>617</v>
      </c>
      <c r="G391" s="66">
        <v>862.3552</v>
      </c>
    </row>
    <row r="392" spans="1:7" ht="12.75">
      <c r="A392" s="28">
        <f t="shared" si="5"/>
        <v>381</v>
      </c>
      <c r="B392" s="65" t="s">
        <v>705</v>
      </c>
      <c r="C392" s="60" t="s">
        <v>196</v>
      </c>
      <c r="D392" s="60" t="s">
        <v>618</v>
      </c>
      <c r="E392" s="60" t="s">
        <v>621</v>
      </c>
      <c r="F392" s="60" t="s">
        <v>193</v>
      </c>
      <c r="G392" s="66">
        <v>68.4</v>
      </c>
    </row>
    <row r="393" spans="1:7" ht="12.75">
      <c r="A393" s="28">
        <f t="shared" si="5"/>
        <v>382</v>
      </c>
      <c r="B393" s="65" t="s">
        <v>625</v>
      </c>
      <c r="C393" s="60" t="s">
        <v>196</v>
      </c>
      <c r="D393" s="60" t="s">
        <v>618</v>
      </c>
      <c r="E393" s="60" t="s">
        <v>621</v>
      </c>
      <c r="F393" s="60" t="s">
        <v>617</v>
      </c>
      <c r="G393" s="66">
        <v>68.4</v>
      </c>
    </row>
    <row r="394" spans="1:7" ht="12.75">
      <c r="A394" s="69">
        <f t="shared" si="5"/>
        <v>383</v>
      </c>
      <c r="B394" s="70" t="s">
        <v>809</v>
      </c>
      <c r="C394" s="71" t="s">
        <v>380</v>
      </c>
      <c r="D394" s="71" t="s">
        <v>194</v>
      </c>
      <c r="E394" s="71" t="s">
        <v>279</v>
      </c>
      <c r="F394" s="71" t="s">
        <v>193</v>
      </c>
      <c r="G394" s="68">
        <v>834.98</v>
      </c>
    </row>
    <row r="395" spans="1:7" ht="27.75" customHeight="1">
      <c r="A395" s="28">
        <f t="shared" si="5"/>
        <v>384</v>
      </c>
      <c r="B395" s="65" t="s">
        <v>788</v>
      </c>
      <c r="C395" s="60" t="s">
        <v>380</v>
      </c>
      <c r="D395" s="60" t="s">
        <v>614</v>
      </c>
      <c r="E395" s="60" t="s">
        <v>279</v>
      </c>
      <c r="F395" s="60" t="s">
        <v>193</v>
      </c>
      <c r="G395" s="66">
        <v>834.98</v>
      </c>
    </row>
    <row r="396" spans="1:7" ht="25.5">
      <c r="A396" s="28">
        <f t="shared" si="5"/>
        <v>385</v>
      </c>
      <c r="B396" s="65" t="s">
        <v>304</v>
      </c>
      <c r="C396" s="60" t="s">
        <v>380</v>
      </c>
      <c r="D396" s="60" t="s">
        <v>305</v>
      </c>
      <c r="E396" s="60" t="s">
        <v>279</v>
      </c>
      <c r="F396" s="60" t="s">
        <v>193</v>
      </c>
      <c r="G396" s="66">
        <v>834.98</v>
      </c>
    </row>
    <row r="397" spans="1:7" ht="38.25">
      <c r="A397" s="28">
        <f t="shared" si="5"/>
        <v>386</v>
      </c>
      <c r="B397" s="65" t="s">
        <v>280</v>
      </c>
      <c r="C397" s="60" t="s">
        <v>380</v>
      </c>
      <c r="D397" s="60" t="s">
        <v>305</v>
      </c>
      <c r="E397" s="60" t="s">
        <v>755</v>
      </c>
      <c r="F397" s="60" t="s">
        <v>193</v>
      </c>
      <c r="G397" s="66">
        <v>834.98</v>
      </c>
    </row>
    <row r="398" spans="1:7" ht="12.75">
      <c r="A398" s="28">
        <f>1+A397</f>
        <v>387</v>
      </c>
      <c r="B398" s="65" t="s">
        <v>626</v>
      </c>
      <c r="C398" s="60" t="s">
        <v>380</v>
      </c>
      <c r="D398" s="60" t="s">
        <v>305</v>
      </c>
      <c r="E398" s="60" t="s">
        <v>619</v>
      </c>
      <c r="F398" s="60" t="s">
        <v>193</v>
      </c>
      <c r="G398" s="66">
        <v>483.689</v>
      </c>
    </row>
    <row r="399" spans="1:7" ht="15" customHeight="1">
      <c r="A399" s="28">
        <f>1+A398</f>
        <v>388</v>
      </c>
      <c r="B399" s="65" t="s">
        <v>625</v>
      </c>
      <c r="C399" s="60" t="s">
        <v>380</v>
      </c>
      <c r="D399" s="60" t="s">
        <v>305</v>
      </c>
      <c r="E399" s="60" t="s">
        <v>619</v>
      </c>
      <c r="F399" s="60" t="s">
        <v>617</v>
      </c>
      <c r="G399" s="66">
        <v>483.689</v>
      </c>
    </row>
    <row r="400" spans="1:7" ht="38.25">
      <c r="A400" s="28">
        <f>1+A399</f>
        <v>389</v>
      </c>
      <c r="B400" s="65" t="s">
        <v>810</v>
      </c>
      <c r="C400" s="60" t="s">
        <v>380</v>
      </c>
      <c r="D400" s="60" t="s">
        <v>305</v>
      </c>
      <c r="E400" s="60" t="s">
        <v>464</v>
      </c>
      <c r="F400" s="60" t="s">
        <v>193</v>
      </c>
      <c r="G400" s="66">
        <v>351.291</v>
      </c>
    </row>
    <row r="401" spans="1:7" ht="12.75">
      <c r="A401" s="28">
        <f>1+A400</f>
        <v>390</v>
      </c>
      <c r="B401" s="65" t="s">
        <v>625</v>
      </c>
      <c r="C401" s="60" t="s">
        <v>380</v>
      </c>
      <c r="D401" s="60" t="s">
        <v>305</v>
      </c>
      <c r="E401" s="60" t="s">
        <v>464</v>
      </c>
      <c r="F401" s="60" t="s">
        <v>617</v>
      </c>
      <c r="G401" s="66">
        <v>351.291</v>
      </c>
    </row>
    <row r="402" spans="2:7" ht="12.75">
      <c r="B402" s="89" t="s">
        <v>754</v>
      </c>
      <c r="C402" s="89"/>
      <c r="D402" s="89"/>
      <c r="E402" s="89"/>
      <c r="F402" s="89"/>
      <c r="G402" s="67">
        <f>597179.138+238.1</f>
        <v>597417.238</v>
      </c>
    </row>
  </sheetData>
  <sheetProtection/>
  <autoFilter ref="A11:G402"/>
  <mergeCells count="2">
    <mergeCell ref="A8:G8"/>
    <mergeCell ref="B402:F402"/>
  </mergeCells>
  <printOptions/>
  <pageMargins left="0.7874015748031497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G157"/>
  <sheetViews>
    <sheetView workbookViewId="0" topLeftCell="A124">
      <selection activeCell="B154" sqref="B154"/>
    </sheetView>
  </sheetViews>
  <sheetFormatPr defaultColWidth="9.00390625" defaultRowHeight="12.75"/>
  <cols>
    <col min="1" max="1" width="4.75390625" style="5" customWidth="1"/>
    <col min="2" max="2" width="67.375" style="38" customWidth="1"/>
    <col min="3" max="3" width="7.75390625" style="5" customWidth="1"/>
    <col min="4" max="4" width="4.75390625" style="5" customWidth="1"/>
    <col min="5" max="5" width="6.75390625" style="5" customWidth="1"/>
    <col min="6" max="6" width="4.75390625" style="5" customWidth="1"/>
    <col min="7" max="7" width="9.75390625" style="5" customWidth="1"/>
    <col min="8" max="16384" width="9.125" style="39" customWidth="1"/>
  </cols>
  <sheetData>
    <row r="1" ht="12.75">
      <c r="G1" s="4" t="s">
        <v>18</v>
      </c>
    </row>
    <row r="2" ht="12.75">
      <c r="G2" s="4" t="s">
        <v>190</v>
      </c>
    </row>
    <row r="3" ht="12.75">
      <c r="G3" s="4" t="s">
        <v>191</v>
      </c>
    </row>
    <row r="4" ht="12.75">
      <c r="G4" s="4" t="s">
        <v>192</v>
      </c>
    </row>
    <row r="5" ht="12.75">
      <c r="G5" s="4" t="s">
        <v>191</v>
      </c>
    </row>
    <row r="6" ht="12.75">
      <c r="G6" s="4" t="s">
        <v>340</v>
      </c>
    </row>
    <row r="7" ht="4.5" customHeight="1"/>
    <row r="8" spans="1:7" ht="17.25" customHeight="1">
      <c r="A8" s="90" t="s">
        <v>19</v>
      </c>
      <c r="B8" s="91"/>
      <c r="C8" s="91"/>
      <c r="D8" s="91"/>
      <c r="E8" s="91"/>
      <c r="F8" s="91"/>
      <c r="G8" s="91"/>
    </row>
    <row r="9" ht="6" customHeight="1">
      <c r="G9" s="4"/>
    </row>
    <row r="10" spans="1:7" ht="64.5" customHeight="1">
      <c r="A10" s="6" t="s">
        <v>38</v>
      </c>
      <c r="B10" s="6" t="s">
        <v>20</v>
      </c>
      <c r="C10" s="6" t="s">
        <v>32</v>
      </c>
      <c r="D10" s="6" t="s">
        <v>21</v>
      </c>
      <c r="E10" s="6" t="s">
        <v>22</v>
      </c>
      <c r="F10" s="6" t="s">
        <v>36</v>
      </c>
      <c r="G10" s="6" t="s">
        <v>23</v>
      </c>
    </row>
    <row r="11" spans="1:7" ht="12.75">
      <c r="A11" s="41">
        <v>1</v>
      </c>
      <c r="B11" s="6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</row>
    <row r="12" spans="1:7" ht="12.75">
      <c r="A12" s="54">
        <v>1</v>
      </c>
      <c r="B12" s="52" t="s">
        <v>24</v>
      </c>
      <c r="C12" s="53" t="s">
        <v>189</v>
      </c>
      <c r="D12" s="53" t="s">
        <v>193</v>
      </c>
      <c r="E12" s="53" t="s">
        <v>194</v>
      </c>
      <c r="F12" s="53" t="s">
        <v>193</v>
      </c>
      <c r="G12" s="55">
        <f>SUM(G13+G18+G23+G28+G33+G38+G43+G48+G53+G58+G63+G68+G73+G78+G83+G88+G93+G98+G103+G111+G122+G127+G132+G137+G147+G152)</f>
        <v>35397.126000000004</v>
      </c>
    </row>
    <row r="13" spans="1:7" ht="38.25">
      <c r="A13" s="43">
        <f>1+A12</f>
        <v>2</v>
      </c>
      <c r="B13" s="36" t="s">
        <v>407</v>
      </c>
      <c r="C13" s="37" t="s">
        <v>197</v>
      </c>
      <c r="D13" s="37" t="s">
        <v>193</v>
      </c>
      <c r="E13" s="37" t="s">
        <v>194</v>
      </c>
      <c r="F13" s="37" t="s">
        <v>193</v>
      </c>
      <c r="G13" s="35">
        <v>330</v>
      </c>
    </row>
    <row r="14" spans="1:7" ht="12.75">
      <c r="A14" s="42">
        <f aca="true" t="shared" si="0" ref="A14:A77">1+A13</f>
        <v>3</v>
      </c>
      <c r="B14" s="32" t="s">
        <v>408</v>
      </c>
      <c r="C14" s="33" t="s">
        <v>197</v>
      </c>
      <c r="D14" s="33" t="s">
        <v>787</v>
      </c>
      <c r="E14" s="33" t="s">
        <v>194</v>
      </c>
      <c r="F14" s="33" t="s">
        <v>193</v>
      </c>
      <c r="G14" s="34">
        <v>330</v>
      </c>
    </row>
    <row r="15" spans="1:7" ht="12.75">
      <c r="A15" s="42">
        <f t="shared" si="0"/>
        <v>4</v>
      </c>
      <c r="B15" s="32" t="s">
        <v>409</v>
      </c>
      <c r="C15" s="33" t="s">
        <v>197</v>
      </c>
      <c r="D15" s="33" t="s">
        <v>787</v>
      </c>
      <c r="E15" s="33" t="s">
        <v>587</v>
      </c>
      <c r="F15" s="33" t="s">
        <v>193</v>
      </c>
      <c r="G15" s="34">
        <v>330</v>
      </c>
    </row>
    <row r="16" spans="1:7" ht="12.75">
      <c r="A16" s="42">
        <f t="shared" si="0"/>
        <v>5</v>
      </c>
      <c r="B16" s="32" t="s">
        <v>410</v>
      </c>
      <c r="C16" s="33" t="s">
        <v>197</v>
      </c>
      <c r="D16" s="33" t="s">
        <v>787</v>
      </c>
      <c r="E16" s="33" t="s">
        <v>588</v>
      </c>
      <c r="F16" s="33" t="s">
        <v>193</v>
      </c>
      <c r="G16" s="34">
        <v>330</v>
      </c>
    </row>
    <row r="17" spans="1:7" ht="12.75">
      <c r="A17" s="42">
        <f t="shared" si="0"/>
        <v>6</v>
      </c>
      <c r="B17" s="32" t="s">
        <v>218</v>
      </c>
      <c r="C17" s="33" t="s">
        <v>197</v>
      </c>
      <c r="D17" s="33" t="s">
        <v>787</v>
      </c>
      <c r="E17" s="33" t="s">
        <v>588</v>
      </c>
      <c r="F17" s="33" t="s">
        <v>260</v>
      </c>
      <c r="G17" s="34">
        <v>330</v>
      </c>
    </row>
    <row r="18" spans="1:7" ht="38.25">
      <c r="A18" s="43">
        <f t="shared" si="0"/>
        <v>7</v>
      </c>
      <c r="B18" s="36" t="s">
        <v>411</v>
      </c>
      <c r="C18" s="37" t="s">
        <v>198</v>
      </c>
      <c r="D18" s="37" t="s">
        <v>193</v>
      </c>
      <c r="E18" s="37" t="s">
        <v>194</v>
      </c>
      <c r="F18" s="37" t="s">
        <v>193</v>
      </c>
      <c r="G18" s="35">
        <v>660</v>
      </c>
    </row>
    <row r="19" spans="1:7" ht="12.75">
      <c r="A19" s="42">
        <f t="shared" si="0"/>
        <v>8</v>
      </c>
      <c r="B19" s="32" t="s">
        <v>408</v>
      </c>
      <c r="C19" s="33" t="s">
        <v>198</v>
      </c>
      <c r="D19" s="33" t="s">
        <v>787</v>
      </c>
      <c r="E19" s="33" t="s">
        <v>194</v>
      </c>
      <c r="F19" s="33" t="s">
        <v>193</v>
      </c>
      <c r="G19" s="34">
        <v>660</v>
      </c>
    </row>
    <row r="20" spans="1:7" ht="12.75">
      <c r="A20" s="42">
        <f t="shared" si="0"/>
        <v>9</v>
      </c>
      <c r="B20" s="32" t="s">
        <v>409</v>
      </c>
      <c r="C20" s="33" t="s">
        <v>198</v>
      </c>
      <c r="D20" s="33" t="s">
        <v>787</v>
      </c>
      <c r="E20" s="33" t="s">
        <v>587</v>
      </c>
      <c r="F20" s="33" t="s">
        <v>193</v>
      </c>
      <c r="G20" s="34">
        <v>660</v>
      </c>
    </row>
    <row r="21" spans="1:7" ht="12.75">
      <c r="A21" s="42">
        <f t="shared" si="0"/>
        <v>10</v>
      </c>
      <c r="B21" s="32" t="s">
        <v>412</v>
      </c>
      <c r="C21" s="33" t="s">
        <v>198</v>
      </c>
      <c r="D21" s="33" t="s">
        <v>787</v>
      </c>
      <c r="E21" s="33" t="s">
        <v>589</v>
      </c>
      <c r="F21" s="33" t="s">
        <v>193</v>
      </c>
      <c r="G21" s="34">
        <v>660</v>
      </c>
    </row>
    <row r="22" spans="1:7" ht="12.75">
      <c r="A22" s="42">
        <f t="shared" si="0"/>
        <v>11</v>
      </c>
      <c r="B22" s="32" t="s">
        <v>218</v>
      </c>
      <c r="C22" s="33" t="s">
        <v>198</v>
      </c>
      <c r="D22" s="33" t="s">
        <v>787</v>
      </c>
      <c r="E22" s="33" t="s">
        <v>589</v>
      </c>
      <c r="F22" s="33" t="s">
        <v>260</v>
      </c>
      <c r="G22" s="34">
        <v>660</v>
      </c>
    </row>
    <row r="23" spans="1:7" ht="27.75" customHeight="1">
      <c r="A23" s="43">
        <f t="shared" si="0"/>
        <v>12</v>
      </c>
      <c r="B23" s="36" t="s">
        <v>413</v>
      </c>
      <c r="C23" s="37" t="s">
        <v>199</v>
      </c>
      <c r="D23" s="37" t="s">
        <v>193</v>
      </c>
      <c r="E23" s="37" t="s">
        <v>194</v>
      </c>
      <c r="F23" s="37" t="s">
        <v>193</v>
      </c>
      <c r="G23" s="35">
        <v>120</v>
      </c>
    </row>
    <row r="24" spans="1:7" ht="12.75">
      <c r="A24" s="42">
        <f t="shared" si="0"/>
        <v>13</v>
      </c>
      <c r="B24" s="32" t="s">
        <v>408</v>
      </c>
      <c r="C24" s="33" t="s">
        <v>199</v>
      </c>
      <c r="D24" s="33" t="s">
        <v>787</v>
      </c>
      <c r="E24" s="33" t="s">
        <v>194</v>
      </c>
      <c r="F24" s="33" t="s">
        <v>193</v>
      </c>
      <c r="G24" s="34">
        <v>120</v>
      </c>
    </row>
    <row r="25" spans="1:7" ht="12.75">
      <c r="A25" s="42">
        <f t="shared" si="0"/>
        <v>14</v>
      </c>
      <c r="B25" s="32" t="s">
        <v>409</v>
      </c>
      <c r="C25" s="33" t="s">
        <v>199</v>
      </c>
      <c r="D25" s="33" t="s">
        <v>787</v>
      </c>
      <c r="E25" s="33" t="s">
        <v>587</v>
      </c>
      <c r="F25" s="33" t="s">
        <v>193</v>
      </c>
      <c r="G25" s="34">
        <v>120</v>
      </c>
    </row>
    <row r="26" spans="1:7" ht="12.75">
      <c r="A26" s="42">
        <f t="shared" si="0"/>
        <v>15</v>
      </c>
      <c r="B26" s="32" t="s">
        <v>412</v>
      </c>
      <c r="C26" s="33" t="s">
        <v>199</v>
      </c>
      <c r="D26" s="33" t="s">
        <v>787</v>
      </c>
      <c r="E26" s="33" t="s">
        <v>589</v>
      </c>
      <c r="F26" s="33" t="s">
        <v>193</v>
      </c>
      <c r="G26" s="34">
        <v>120</v>
      </c>
    </row>
    <row r="27" spans="1:7" ht="12.75">
      <c r="A27" s="42">
        <f t="shared" si="0"/>
        <v>16</v>
      </c>
      <c r="B27" s="32" t="s">
        <v>218</v>
      </c>
      <c r="C27" s="33" t="s">
        <v>199</v>
      </c>
      <c r="D27" s="33" t="s">
        <v>787</v>
      </c>
      <c r="E27" s="33" t="s">
        <v>589</v>
      </c>
      <c r="F27" s="33" t="s">
        <v>260</v>
      </c>
      <c r="G27" s="34">
        <v>120</v>
      </c>
    </row>
    <row r="28" spans="1:7" ht="38.25">
      <c r="A28" s="43">
        <f t="shared" si="0"/>
        <v>17</v>
      </c>
      <c r="B28" s="36" t="s">
        <v>414</v>
      </c>
      <c r="C28" s="37" t="s">
        <v>200</v>
      </c>
      <c r="D28" s="37" t="s">
        <v>193</v>
      </c>
      <c r="E28" s="37" t="s">
        <v>194</v>
      </c>
      <c r="F28" s="37" t="s">
        <v>193</v>
      </c>
      <c r="G28" s="35">
        <v>100</v>
      </c>
    </row>
    <row r="29" spans="1:7" ht="12.75">
      <c r="A29" s="42">
        <f t="shared" si="0"/>
        <v>18</v>
      </c>
      <c r="B29" s="32" t="s">
        <v>408</v>
      </c>
      <c r="C29" s="33" t="s">
        <v>200</v>
      </c>
      <c r="D29" s="33" t="s">
        <v>787</v>
      </c>
      <c r="E29" s="33" t="s">
        <v>194</v>
      </c>
      <c r="F29" s="33" t="s">
        <v>193</v>
      </c>
      <c r="G29" s="34">
        <v>100</v>
      </c>
    </row>
    <row r="30" spans="1:7" ht="12.75">
      <c r="A30" s="42">
        <f t="shared" si="0"/>
        <v>19</v>
      </c>
      <c r="B30" s="32" t="s">
        <v>409</v>
      </c>
      <c r="C30" s="33" t="s">
        <v>200</v>
      </c>
      <c r="D30" s="33" t="s">
        <v>787</v>
      </c>
      <c r="E30" s="33" t="s">
        <v>587</v>
      </c>
      <c r="F30" s="33" t="s">
        <v>193</v>
      </c>
      <c r="G30" s="34">
        <v>100</v>
      </c>
    </row>
    <row r="31" spans="1:7" ht="12.75">
      <c r="A31" s="42">
        <f t="shared" si="0"/>
        <v>20</v>
      </c>
      <c r="B31" s="32" t="s">
        <v>410</v>
      </c>
      <c r="C31" s="33" t="s">
        <v>200</v>
      </c>
      <c r="D31" s="33" t="s">
        <v>787</v>
      </c>
      <c r="E31" s="33" t="s">
        <v>588</v>
      </c>
      <c r="F31" s="33" t="s">
        <v>193</v>
      </c>
      <c r="G31" s="34">
        <v>100</v>
      </c>
    </row>
    <row r="32" spans="1:7" ht="12.75">
      <c r="A32" s="42">
        <f t="shared" si="0"/>
        <v>21</v>
      </c>
      <c r="B32" s="32" t="s">
        <v>218</v>
      </c>
      <c r="C32" s="33" t="s">
        <v>200</v>
      </c>
      <c r="D32" s="33" t="s">
        <v>787</v>
      </c>
      <c r="E32" s="33" t="s">
        <v>588</v>
      </c>
      <c r="F32" s="33" t="s">
        <v>260</v>
      </c>
      <c r="G32" s="34">
        <v>100</v>
      </c>
    </row>
    <row r="33" spans="1:7" ht="38.25">
      <c r="A33" s="43">
        <f t="shared" si="0"/>
        <v>22</v>
      </c>
      <c r="B33" s="36" t="s">
        <v>415</v>
      </c>
      <c r="C33" s="37" t="s">
        <v>201</v>
      </c>
      <c r="D33" s="37" t="s">
        <v>193</v>
      </c>
      <c r="E33" s="37" t="s">
        <v>194</v>
      </c>
      <c r="F33" s="37" t="s">
        <v>193</v>
      </c>
      <c r="G33" s="35">
        <v>310</v>
      </c>
    </row>
    <row r="34" spans="1:7" ht="12.75">
      <c r="A34" s="42">
        <f t="shared" si="0"/>
        <v>23</v>
      </c>
      <c r="B34" s="32" t="s">
        <v>408</v>
      </c>
      <c r="C34" s="33" t="s">
        <v>201</v>
      </c>
      <c r="D34" s="33" t="s">
        <v>787</v>
      </c>
      <c r="E34" s="33" t="s">
        <v>194</v>
      </c>
      <c r="F34" s="33" t="s">
        <v>193</v>
      </c>
      <c r="G34" s="34">
        <v>310</v>
      </c>
    </row>
    <row r="35" spans="1:7" ht="25.5">
      <c r="A35" s="42">
        <f t="shared" si="0"/>
        <v>24</v>
      </c>
      <c r="B35" s="32" t="s">
        <v>416</v>
      </c>
      <c r="C35" s="33" t="s">
        <v>201</v>
      </c>
      <c r="D35" s="33" t="s">
        <v>787</v>
      </c>
      <c r="E35" s="33" t="s">
        <v>583</v>
      </c>
      <c r="F35" s="33" t="s">
        <v>193</v>
      </c>
      <c r="G35" s="34">
        <v>310</v>
      </c>
    </row>
    <row r="36" spans="1:7" ht="12.75">
      <c r="A36" s="42">
        <f t="shared" si="0"/>
        <v>25</v>
      </c>
      <c r="B36" s="32" t="s">
        <v>417</v>
      </c>
      <c r="C36" s="33" t="s">
        <v>201</v>
      </c>
      <c r="D36" s="33" t="s">
        <v>787</v>
      </c>
      <c r="E36" s="33" t="s">
        <v>584</v>
      </c>
      <c r="F36" s="33" t="s">
        <v>193</v>
      </c>
      <c r="G36" s="34">
        <v>310</v>
      </c>
    </row>
    <row r="37" spans="1:7" ht="12.75">
      <c r="A37" s="42">
        <f t="shared" si="0"/>
        <v>26</v>
      </c>
      <c r="B37" s="32" t="s">
        <v>218</v>
      </c>
      <c r="C37" s="33" t="s">
        <v>201</v>
      </c>
      <c r="D37" s="33" t="s">
        <v>787</v>
      </c>
      <c r="E37" s="33" t="s">
        <v>584</v>
      </c>
      <c r="F37" s="33" t="s">
        <v>260</v>
      </c>
      <c r="G37" s="34">
        <v>310</v>
      </c>
    </row>
    <row r="38" spans="1:7" ht="25.5">
      <c r="A38" s="43">
        <f t="shared" si="0"/>
        <v>27</v>
      </c>
      <c r="B38" s="36" t="s">
        <v>418</v>
      </c>
      <c r="C38" s="37" t="s">
        <v>202</v>
      </c>
      <c r="D38" s="37" t="s">
        <v>193</v>
      </c>
      <c r="E38" s="37" t="s">
        <v>194</v>
      </c>
      <c r="F38" s="37" t="s">
        <v>193</v>
      </c>
      <c r="G38" s="35">
        <v>856.89</v>
      </c>
    </row>
    <row r="39" spans="1:7" ht="12.75">
      <c r="A39" s="42">
        <f t="shared" si="0"/>
        <v>28</v>
      </c>
      <c r="B39" s="32" t="s">
        <v>408</v>
      </c>
      <c r="C39" s="33" t="s">
        <v>202</v>
      </c>
      <c r="D39" s="33" t="s">
        <v>787</v>
      </c>
      <c r="E39" s="33" t="s">
        <v>194</v>
      </c>
      <c r="F39" s="33" t="s">
        <v>193</v>
      </c>
      <c r="G39" s="34">
        <v>856.89</v>
      </c>
    </row>
    <row r="40" spans="1:7" ht="12.75">
      <c r="A40" s="42">
        <f t="shared" si="0"/>
        <v>29</v>
      </c>
      <c r="B40" s="32" t="s">
        <v>419</v>
      </c>
      <c r="C40" s="33" t="s">
        <v>202</v>
      </c>
      <c r="D40" s="33" t="s">
        <v>787</v>
      </c>
      <c r="E40" s="33" t="s">
        <v>745</v>
      </c>
      <c r="F40" s="33" t="s">
        <v>193</v>
      </c>
      <c r="G40" s="34">
        <v>856.89</v>
      </c>
    </row>
    <row r="41" spans="1:7" ht="12.75">
      <c r="A41" s="42">
        <f t="shared" si="0"/>
        <v>30</v>
      </c>
      <c r="B41" s="32" t="s">
        <v>420</v>
      </c>
      <c r="C41" s="33" t="s">
        <v>202</v>
      </c>
      <c r="D41" s="33" t="s">
        <v>787</v>
      </c>
      <c r="E41" s="33" t="s">
        <v>749</v>
      </c>
      <c r="F41" s="33" t="s">
        <v>193</v>
      </c>
      <c r="G41" s="34">
        <v>856.89</v>
      </c>
    </row>
    <row r="42" spans="1:7" ht="12.75">
      <c r="A42" s="42">
        <f t="shared" si="0"/>
        <v>31</v>
      </c>
      <c r="B42" s="32" t="s">
        <v>218</v>
      </c>
      <c r="C42" s="33" t="s">
        <v>202</v>
      </c>
      <c r="D42" s="33" t="s">
        <v>787</v>
      </c>
      <c r="E42" s="33" t="s">
        <v>749</v>
      </c>
      <c r="F42" s="33" t="s">
        <v>260</v>
      </c>
      <c r="G42" s="34">
        <v>856.89</v>
      </c>
    </row>
    <row r="43" spans="1:7" ht="25.5">
      <c r="A43" s="43">
        <f t="shared" si="0"/>
        <v>32</v>
      </c>
      <c r="B43" s="36" t="s">
        <v>2</v>
      </c>
      <c r="C43" s="37" t="s">
        <v>203</v>
      </c>
      <c r="D43" s="37" t="s">
        <v>193</v>
      </c>
      <c r="E43" s="37" t="s">
        <v>194</v>
      </c>
      <c r="F43" s="37" t="s">
        <v>193</v>
      </c>
      <c r="G43" s="35">
        <v>120</v>
      </c>
    </row>
    <row r="44" spans="1:7" ht="25.5">
      <c r="A44" s="42">
        <f t="shared" si="0"/>
        <v>33</v>
      </c>
      <c r="B44" s="32" t="s">
        <v>421</v>
      </c>
      <c r="C44" s="33" t="s">
        <v>203</v>
      </c>
      <c r="D44" s="33" t="s">
        <v>256</v>
      </c>
      <c r="E44" s="33" t="s">
        <v>194</v>
      </c>
      <c r="F44" s="33" t="s">
        <v>193</v>
      </c>
      <c r="G44" s="34">
        <v>120</v>
      </c>
    </row>
    <row r="45" spans="1:7" ht="12.75">
      <c r="A45" s="42">
        <f t="shared" si="0"/>
        <v>34</v>
      </c>
      <c r="B45" s="32" t="s">
        <v>422</v>
      </c>
      <c r="C45" s="33" t="s">
        <v>203</v>
      </c>
      <c r="D45" s="33" t="s">
        <v>256</v>
      </c>
      <c r="E45" s="33" t="s">
        <v>734</v>
      </c>
      <c r="F45" s="33" t="s">
        <v>193</v>
      </c>
      <c r="G45" s="34">
        <v>120</v>
      </c>
    </row>
    <row r="46" spans="1:7" ht="12.75">
      <c r="A46" s="42">
        <f t="shared" si="0"/>
        <v>35</v>
      </c>
      <c r="B46" s="32" t="s">
        <v>423</v>
      </c>
      <c r="C46" s="33" t="s">
        <v>203</v>
      </c>
      <c r="D46" s="33" t="s">
        <v>256</v>
      </c>
      <c r="E46" s="33" t="s">
        <v>363</v>
      </c>
      <c r="F46" s="33" t="s">
        <v>193</v>
      </c>
      <c r="G46" s="34">
        <v>120</v>
      </c>
    </row>
    <row r="47" spans="1:7" ht="12.75">
      <c r="A47" s="42">
        <f t="shared" si="0"/>
        <v>36</v>
      </c>
      <c r="B47" s="32" t="s">
        <v>218</v>
      </c>
      <c r="C47" s="33" t="s">
        <v>203</v>
      </c>
      <c r="D47" s="33" t="s">
        <v>256</v>
      </c>
      <c r="E47" s="33" t="s">
        <v>363</v>
      </c>
      <c r="F47" s="33" t="s">
        <v>260</v>
      </c>
      <c r="G47" s="34">
        <v>120</v>
      </c>
    </row>
    <row r="48" spans="1:7" ht="25.5">
      <c r="A48" s="43">
        <f t="shared" si="0"/>
        <v>37</v>
      </c>
      <c r="B48" s="36" t="s">
        <v>424</v>
      </c>
      <c r="C48" s="37" t="s">
        <v>204</v>
      </c>
      <c r="D48" s="37" t="s">
        <v>193</v>
      </c>
      <c r="E48" s="37" t="s">
        <v>194</v>
      </c>
      <c r="F48" s="37" t="s">
        <v>193</v>
      </c>
      <c r="G48" s="35">
        <v>378.4999</v>
      </c>
    </row>
    <row r="49" spans="1:7" ht="25.5">
      <c r="A49" s="42">
        <f t="shared" si="0"/>
        <v>38</v>
      </c>
      <c r="B49" s="32" t="s">
        <v>421</v>
      </c>
      <c r="C49" s="33" t="s">
        <v>204</v>
      </c>
      <c r="D49" s="33" t="s">
        <v>256</v>
      </c>
      <c r="E49" s="33" t="s">
        <v>194</v>
      </c>
      <c r="F49" s="33" t="s">
        <v>193</v>
      </c>
      <c r="G49" s="34">
        <v>378.4999</v>
      </c>
    </row>
    <row r="50" spans="1:7" ht="12.75">
      <c r="A50" s="42">
        <f t="shared" si="0"/>
        <v>39</v>
      </c>
      <c r="B50" s="32" t="s">
        <v>425</v>
      </c>
      <c r="C50" s="33" t="s">
        <v>204</v>
      </c>
      <c r="D50" s="33" t="s">
        <v>256</v>
      </c>
      <c r="E50" s="33" t="s">
        <v>720</v>
      </c>
      <c r="F50" s="33" t="s">
        <v>193</v>
      </c>
      <c r="G50" s="34">
        <v>378.4999</v>
      </c>
    </row>
    <row r="51" spans="1:7" ht="12.75">
      <c r="A51" s="42">
        <f t="shared" si="0"/>
        <v>40</v>
      </c>
      <c r="B51" s="32" t="s">
        <v>426</v>
      </c>
      <c r="C51" s="33" t="s">
        <v>204</v>
      </c>
      <c r="D51" s="33" t="s">
        <v>256</v>
      </c>
      <c r="E51" s="33" t="s">
        <v>730</v>
      </c>
      <c r="F51" s="33" t="s">
        <v>193</v>
      </c>
      <c r="G51" s="34">
        <v>378.4999</v>
      </c>
    </row>
    <row r="52" spans="1:7" ht="12.75">
      <c r="A52" s="42">
        <f t="shared" si="0"/>
        <v>41</v>
      </c>
      <c r="B52" s="32" t="s">
        <v>218</v>
      </c>
      <c r="C52" s="33" t="s">
        <v>204</v>
      </c>
      <c r="D52" s="33" t="s">
        <v>256</v>
      </c>
      <c r="E52" s="33" t="s">
        <v>730</v>
      </c>
      <c r="F52" s="33" t="s">
        <v>260</v>
      </c>
      <c r="G52" s="34">
        <v>378.4999</v>
      </c>
    </row>
    <row r="53" spans="1:7" ht="25.5">
      <c r="A53" s="43">
        <f t="shared" si="0"/>
        <v>42</v>
      </c>
      <c r="B53" s="36" t="s">
        <v>427</v>
      </c>
      <c r="C53" s="37" t="s">
        <v>205</v>
      </c>
      <c r="D53" s="37" t="s">
        <v>193</v>
      </c>
      <c r="E53" s="37" t="s">
        <v>194</v>
      </c>
      <c r="F53" s="37" t="s">
        <v>193</v>
      </c>
      <c r="G53" s="35">
        <v>1186.259</v>
      </c>
    </row>
    <row r="54" spans="1:7" ht="12.75">
      <c r="A54" s="42">
        <f t="shared" si="0"/>
        <v>43</v>
      </c>
      <c r="B54" s="32" t="s">
        <v>408</v>
      </c>
      <c r="C54" s="33" t="s">
        <v>205</v>
      </c>
      <c r="D54" s="33" t="s">
        <v>787</v>
      </c>
      <c r="E54" s="33" t="s">
        <v>194</v>
      </c>
      <c r="F54" s="33" t="s">
        <v>193</v>
      </c>
      <c r="G54" s="34">
        <v>1186.259</v>
      </c>
    </row>
    <row r="55" spans="1:7" ht="12.75">
      <c r="A55" s="42">
        <f t="shared" si="0"/>
        <v>44</v>
      </c>
      <c r="B55" s="32" t="s">
        <v>428</v>
      </c>
      <c r="C55" s="33" t="s">
        <v>205</v>
      </c>
      <c r="D55" s="33" t="s">
        <v>787</v>
      </c>
      <c r="E55" s="33" t="s">
        <v>614</v>
      </c>
      <c r="F55" s="33" t="s">
        <v>193</v>
      </c>
      <c r="G55" s="34">
        <v>1186.259</v>
      </c>
    </row>
    <row r="56" spans="1:7" ht="12.75">
      <c r="A56" s="42">
        <f t="shared" si="0"/>
        <v>45</v>
      </c>
      <c r="B56" s="32" t="s">
        <v>429</v>
      </c>
      <c r="C56" s="33" t="s">
        <v>205</v>
      </c>
      <c r="D56" s="33" t="s">
        <v>787</v>
      </c>
      <c r="E56" s="33" t="s">
        <v>262</v>
      </c>
      <c r="F56" s="33" t="s">
        <v>193</v>
      </c>
      <c r="G56" s="34">
        <v>1186.259</v>
      </c>
    </row>
    <row r="57" spans="1:7" ht="12.75">
      <c r="A57" s="42">
        <f t="shared" si="0"/>
        <v>46</v>
      </c>
      <c r="B57" s="32" t="s">
        <v>218</v>
      </c>
      <c r="C57" s="33" t="s">
        <v>205</v>
      </c>
      <c r="D57" s="33" t="s">
        <v>787</v>
      </c>
      <c r="E57" s="33" t="s">
        <v>262</v>
      </c>
      <c r="F57" s="33" t="s">
        <v>260</v>
      </c>
      <c r="G57" s="34">
        <v>1186.259</v>
      </c>
    </row>
    <row r="58" spans="1:7" ht="38.25">
      <c r="A58" s="43">
        <f t="shared" si="0"/>
        <v>47</v>
      </c>
      <c r="B58" s="36" t="s">
        <v>430</v>
      </c>
      <c r="C58" s="37" t="s">
        <v>206</v>
      </c>
      <c r="D58" s="37" t="s">
        <v>193</v>
      </c>
      <c r="E58" s="37" t="s">
        <v>194</v>
      </c>
      <c r="F58" s="37" t="s">
        <v>193</v>
      </c>
      <c r="G58" s="35">
        <v>539.05</v>
      </c>
    </row>
    <row r="59" spans="1:7" ht="12.75">
      <c r="A59" s="42">
        <f t="shared" si="0"/>
        <v>48</v>
      </c>
      <c r="B59" s="32" t="s">
        <v>408</v>
      </c>
      <c r="C59" s="33" t="s">
        <v>206</v>
      </c>
      <c r="D59" s="33" t="s">
        <v>787</v>
      </c>
      <c r="E59" s="33" t="s">
        <v>194</v>
      </c>
      <c r="F59" s="33" t="s">
        <v>193</v>
      </c>
      <c r="G59" s="34">
        <v>539.05</v>
      </c>
    </row>
    <row r="60" spans="1:7" ht="12.75">
      <c r="A60" s="42">
        <f t="shared" si="0"/>
        <v>49</v>
      </c>
      <c r="B60" s="32" t="s">
        <v>431</v>
      </c>
      <c r="C60" s="33" t="s">
        <v>206</v>
      </c>
      <c r="D60" s="33" t="s">
        <v>787</v>
      </c>
      <c r="E60" s="33" t="s">
        <v>718</v>
      </c>
      <c r="F60" s="33" t="s">
        <v>193</v>
      </c>
      <c r="G60" s="34">
        <v>539.05</v>
      </c>
    </row>
    <row r="61" spans="1:7" ht="12.75">
      <c r="A61" s="42">
        <f t="shared" si="0"/>
        <v>50</v>
      </c>
      <c r="B61" s="32" t="s">
        <v>432</v>
      </c>
      <c r="C61" s="33" t="s">
        <v>206</v>
      </c>
      <c r="D61" s="33" t="s">
        <v>787</v>
      </c>
      <c r="E61" s="33" t="s">
        <v>719</v>
      </c>
      <c r="F61" s="33" t="s">
        <v>193</v>
      </c>
      <c r="G61" s="34">
        <v>539.05</v>
      </c>
    </row>
    <row r="62" spans="1:7" ht="12.75">
      <c r="A62" s="42">
        <f t="shared" si="0"/>
        <v>51</v>
      </c>
      <c r="B62" s="32" t="s">
        <v>218</v>
      </c>
      <c r="C62" s="33" t="s">
        <v>206</v>
      </c>
      <c r="D62" s="33" t="s">
        <v>787</v>
      </c>
      <c r="E62" s="33" t="s">
        <v>719</v>
      </c>
      <c r="F62" s="33" t="s">
        <v>260</v>
      </c>
      <c r="G62" s="34">
        <v>539.05</v>
      </c>
    </row>
    <row r="63" spans="1:7" ht="38.25">
      <c r="A63" s="43">
        <f t="shared" si="0"/>
        <v>52</v>
      </c>
      <c r="B63" s="36" t="s">
        <v>433</v>
      </c>
      <c r="C63" s="37" t="s">
        <v>207</v>
      </c>
      <c r="D63" s="37" t="s">
        <v>193</v>
      </c>
      <c r="E63" s="37" t="s">
        <v>194</v>
      </c>
      <c r="F63" s="37" t="s">
        <v>193</v>
      </c>
      <c r="G63" s="35">
        <v>533</v>
      </c>
    </row>
    <row r="64" spans="1:7" ht="12.75">
      <c r="A64" s="42">
        <f t="shared" si="0"/>
        <v>53</v>
      </c>
      <c r="B64" s="32" t="s">
        <v>408</v>
      </c>
      <c r="C64" s="33" t="s">
        <v>207</v>
      </c>
      <c r="D64" s="33" t="s">
        <v>787</v>
      </c>
      <c r="E64" s="33" t="s">
        <v>194</v>
      </c>
      <c r="F64" s="33" t="s">
        <v>193</v>
      </c>
      <c r="G64" s="34">
        <v>533</v>
      </c>
    </row>
    <row r="65" spans="1:7" ht="12.75">
      <c r="A65" s="42">
        <f t="shared" si="0"/>
        <v>54</v>
      </c>
      <c r="B65" s="32" t="s">
        <v>419</v>
      </c>
      <c r="C65" s="33" t="s">
        <v>207</v>
      </c>
      <c r="D65" s="33" t="s">
        <v>787</v>
      </c>
      <c r="E65" s="33" t="s">
        <v>745</v>
      </c>
      <c r="F65" s="33" t="s">
        <v>193</v>
      </c>
      <c r="G65" s="34">
        <v>533</v>
      </c>
    </row>
    <row r="66" spans="1:7" ht="12.75">
      <c r="A66" s="42">
        <f t="shared" si="0"/>
        <v>55</v>
      </c>
      <c r="B66" s="32" t="s">
        <v>420</v>
      </c>
      <c r="C66" s="33" t="s">
        <v>207</v>
      </c>
      <c r="D66" s="33" t="s">
        <v>787</v>
      </c>
      <c r="E66" s="33" t="s">
        <v>749</v>
      </c>
      <c r="F66" s="33" t="s">
        <v>193</v>
      </c>
      <c r="G66" s="34">
        <v>533</v>
      </c>
    </row>
    <row r="67" spans="1:7" ht="12.75">
      <c r="A67" s="42">
        <f t="shared" si="0"/>
        <v>56</v>
      </c>
      <c r="B67" s="32" t="s">
        <v>218</v>
      </c>
      <c r="C67" s="33" t="s">
        <v>207</v>
      </c>
      <c r="D67" s="33" t="s">
        <v>787</v>
      </c>
      <c r="E67" s="33" t="s">
        <v>749</v>
      </c>
      <c r="F67" s="33" t="s">
        <v>260</v>
      </c>
      <c r="G67" s="34">
        <v>533</v>
      </c>
    </row>
    <row r="68" spans="1:7" ht="25.5">
      <c r="A68" s="43">
        <f t="shared" si="0"/>
        <v>57</v>
      </c>
      <c r="B68" s="36" t="s">
        <v>434</v>
      </c>
      <c r="C68" s="37" t="s">
        <v>208</v>
      </c>
      <c r="D68" s="37" t="s">
        <v>193</v>
      </c>
      <c r="E68" s="37" t="s">
        <v>194</v>
      </c>
      <c r="F68" s="37" t="s">
        <v>193</v>
      </c>
      <c r="G68" s="35">
        <v>241</v>
      </c>
    </row>
    <row r="69" spans="1:7" ht="12.75">
      <c r="A69" s="42">
        <f t="shared" si="0"/>
        <v>58</v>
      </c>
      <c r="B69" s="32" t="s">
        <v>408</v>
      </c>
      <c r="C69" s="33" t="s">
        <v>208</v>
      </c>
      <c r="D69" s="33" t="s">
        <v>787</v>
      </c>
      <c r="E69" s="33" t="s">
        <v>194</v>
      </c>
      <c r="F69" s="33" t="s">
        <v>193</v>
      </c>
      <c r="G69" s="34">
        <v>241</v>
      </c>
    </row>
    <row r="70" spans="1:7" ht="12.75">
      <c r="A70" s="42">
        <f t="shared" si="0"/>
        <v>59</v>
      </c>
      <c r="B70" s="32" t="s">
        <v>435</v>
      </c>
      <c r="C70" s="33" t="s">
        <v>208</v>
      </c>
      <c r="D70" s="33" t="s">
        <v>787</v>
      </c>
      <c r="E70" s="33" t="s">
        <v>710</v>
      </c>
      <c r="F70" s="33" t="s">
        <v>193</v>
      </c>
      <c r="G70" s="34">
        <v>241</v>
      </c>
    </row>
    <row r="71" spans="1:7" ht="12.75">
      <c r="A71" s="42">
        <f t="shared" si="0"/>
        <v>60</v>
      </c>
      <c r="B71" s="32" t="s">
        <v>436</v>
      </c>
      <c r="C71" s="33" t="s">
        <v>208</v>
      </c>
      <c r="D71" s="33" t="s">
        <v>787</v>
      </c>
      <c r="E71" s="33" t="s">
        <v>716</v>
      </c>
      <c r="F71" s="33" t="s">
        <v>193</v>
      </c>
      <c r="G71" s="34">
        <v>241</v>
      </c>
    </row>
    <row r="72" spans="1:7" ht="12.75">
      <c r="A72" s="42">
        <f t="shared" si="0"/>
        <v>61</v>
      </c>
      <c r="B72" s="32" t="s">
        <v>218</v>
      </c>
      <c r="C72" s="33" t="s">
        <v>208</v>
      </c>
      <c r="D72" s="33" t="s">
        <v>787</v>
      </c>
      <c r="E72" s="33" t="s">
        <v>716</v>
      </c>
      <c r="F72" s="33" t="s">
        <v>260</v>
      </c>
      <c r="G72" s="34">
        <v>241</v>
      </c>
    </row>
    <row r="73" spans="1:7" ht="63.75">
      <c r="A73" s="43">
        <f t="shared" si="0"/>
        <v>62</v>
      </c>
      <c r="B73" s="36" t="s">
        <v>437</v>
      </c>
      <c r="C73" s="37" t="s">
        <v>300</v>
      </c>
      <c r="D73" s="37" t="s">
        <v>193</v>
      </c>
      <c r="E73" s="37" t="s">
        <v>194</v>
      </c>
      <c r="F73" s="37" t="s">
        <v>193</v>
      </c>
      <c r="G73" s="35">
        <v>2036.276</v>
      </c>
    </row>
    <row r="74" spans="1:7" ht="12.75">
      <c r="A74" s="42">
        <f t="shared" si="0"/>
        <v>63</v>
      </c>
      <c r="B74" s="32" t="s">
        <v>408</v>
      </c>
      <c r="C74" s="33" t="s">
        <v>300</v>
      </c>
      <c r="D74" s="33" t="s">
        <v>787</v>
      </c>
      <c r="E74" s="33" t="s">
        <v>194</v>
      </c>
      <c r="F74" s="33" t="s">
        <v>193</v>
      </c>
      <c r="G74" s="34">
        <v>2036.276</v>
      </c>
    </row>
    <row r="75" spans="1:7" ht="12.75">
      <c r="A75" s="42">
        <f t="shared" si="0"/>
        <v>64</v>
      </c>
      <c r="B75" s="32" t="s">
        <v>435</v>
      </c>
      <c r="C75" s="33" t="s">
        <v>300</v>
      </c>
      <c r="D75" s="33" t="s">
        <v>787</v>
      </c>
      <c r="E75" s="33" t="s">
        <v>710</v>
      </c>
      <c r="F75" s="33" t="s">
        <v>193</v>
      </c>
      <c r="G75" s="34">
        <v>2036.276</v>
      </c>
    </row>
    <row r="76" spans="1:7" ht="12.75">
      <c r="A76" s="42">
        <f t="shared" si="0"/>
        <v>65</v>
      </c>
      <c r="B76" s="32" t="s">
        <v>436</v>
      </c>
      <c r="C76" s="33" t="s">
        <v>300</v>
      </c>
      <c r="D76" s="33" t="s">
        <v>787</v>
      </c>
      <c r="E76" s="33" t="s">
        <v>716</v>
      </c>
      <c r="F76" s="33" t="s">
        <v>193</v>
      </c>
      <c r="G76" s="34">
        <v>2036.276</v>
      </c>
    </row>
    <row r="77" spans="1:7" ht="12.75">
      <c r="A77" s="42">
        <f t="shared" si="0"/>
        <v>66</v>
      </c>
      <c r="B77" s="32" t="s">
        <v>218</v>
      </c>
      <c r="C77" s="33" t="s">
        <v>300</v>
      </c>
      <c r="D77" s="33" t="s">
        <v>787</v>
      </c>
      <c r="E77" s="33" t="s">
        <v>716</v>
      </c>
      <c r="F77" s="33" t="s">
        <v>260</v>
      </c>
      <c r="G77" s="34">
        <v>2036.276</v>
      </c>
    </row>
    <row r="78" spans="1:7" ht="63.75">
      <c r="A78" s="43">
        <f aca="true" t="shared" si="1" ref="A78:A141">1+A77</f>
        <v>67</v>
      </c>
      <c r="B78" s="36" t="s">
        <v>461</v>
      </c>
      <c r="C78" s="37" t="s">
        <v>301</v>
      </c>
      <c r="D78" s="37" t="s">
        <v>193</v>
      </c>
      <c r="E78" s="37" t="s">
        <v>194</v>
      </c>
      <c r="F78" s="37" t="s">
        <v>193</v>
      </c>
      <c r="G78" s="35">
        <v>380</v>
      </c>
    </row>
    <row r="79" spans="1:7" ht="25.5">
      <c r="A79" s="42">
        <f t="shared" si="1"/>
        <v>68</v>
      </c>
      <c r="B79" s="32" t="s">
        <v>438</v>
      </c>
      <c r="C79" s="33" t="s">
        <v>301</v>
      </c>
      <c r="D79" s="33" t="s">
        <v>253</v>
      </c>
      <c r="E79" s="33" t="s">
        <v>194</v>
      </c>
      <c r="F79" s="33" t="s">
        <v>193</v>
      </c>
      <c r="G79" s="34">
        <v>380</v>
      </c>
    </row>
    <row r="80" spans="1:7" ht="12.75">
      <c r="A80" s="42">
        <f t="shared" si="1"/>
        <v>69</v>
      </c>
      <c r="B80" s="32" t="s">
        <v>439</v>
      </c>
      <c r="C80" s="33" t="s">
        <v>301</v>
      </c>
      <c r="D80" s="33" t="s">
        <v>253</v>
      </c>
      <c r="E80" s="33" t="s">
        <v>737</v>
      </c>
      <c r="F80" s="33" t="s">
        <v>193</v>
      </c>
      <c r="G80" s="34">
        <v>380</v>
      </c>
    </row>
    <row r="81" spans="1:7" ht="12.75">
      <c r="A81" s="42">
        <f t="shared" si="1"/>
        <v>70</v>
      </c>
      <c r="B81" s="32" t="s">
        <v>440</v>
      </c>
      <c r="C81" s="33" t="s">
        <v>301</v>
      </c>
      <c r="D81" s="33" t="s">
        <v>253</v>
      </c>
      <c r="E81" s="33" t="s">
        <v>263</v>
      </c>
      <c r="F81" s="33" t="s">
        <v>193</v>
      </c>
      <c r="G81" s="34">
        <v>380</v>
      </c>
    </row>
    <row r="82" spans="1:7" ht="12.75">
      <c r="A82" s="42">
        <f t="shared" si="1"/>
        <v>71</v>
      </c>
      <c r="B82" s="32" t="s">
        <v>218</v>
      </c>
      <c r="C82" s="33" t="s">
        <v>301</v>
      </c>
      <c r="D82" s="33" t="s">
        <v>253</v>
      </c>
      <c r="E82" s="33" t="s">
        <v>263</v>
      </c>
      <c r="F82" s="33" t="s">
        <v>260</v>
      </c>
      <c r="G82" s="34">
        <v>380</v>
      </c>
    </row>
    <row r="83" spans="1:7" ht="63.75">
      <c r="A83" s="43">
        <f t="shared" si="1"/>
        <v>72</v>
      </c>
      <c r="B83" s="36" t="s">
        <v>462</v>
      </c>
      <c r="C83" s="37" t="s">
        <v>302</v>
      </c>
      <c r="D83" s="37" t="s">
        <v>193</v>
      </c>
      <c r="E83" s="37" t="s">
        <v>194</v>
      </c>
      <c r="F83" s="37" t="s">
        <v>193</v>
      </c>
      <c r="G83" s="35">
        <v>280</v>
      </c>
    </row>
    <row r="84" spans="1:7" ht="25.5">
      <c r="A84" s="42">
        <f t="shared" si="1"/>
        <v>73</v>
      </c>
      <c r="B84" s="32" t="s">
        <v>438</v>
      </c>
      <c r="C84" s="33" t="s">
        <v>302</v>
      </c>
      <c r="D84" s="33" t="s">
        <v>253</v>
      </c>
      <c r="E84" s="33" t="s">
        <v>194</v>
      </c>
      <c r="F84" s="33" t="s">
        <v>193</v>
      </c>
      <c r="G84" s="34">
        <v>280</v>
      </c>
    </row>
    <row r="85" spans="1:7" ht="12.75">
      <c r="A85" s="42">
        <f t="shared" si="1"/>
        <v>74</v>
      </c>
      <c r="B85" s="32" t="s">
        <v>439</v>
      </c>
      <c r="C85" s="33" t="s">
        <v>302</v>
      </c>
      <c r="D85" s="33" t="s">
        <v>253</v>
      </c>
      <c r="E85" s="33" t="s">
        <v>737</v>
      </c>
      <c r="F85" s="33" t="s">
        <v>193</v>
      </c>
      <c r="G85" s="34">
        <v>280</v>
      </c>
    </row>
    <row r="86" spans="1:7" ht="12.75">
      <c r="A86" s="42">
        <f t="shared" si="1"/>
        <v>75</v>
      </c>
      <c r="B86" s="32" t="s">
        <v>440</v>
      </c>
      <c r="C86" s="33" t="s">
        <v>302</v>
      </c>
      <c r="D86" s="33" t="s">
        <v>253</v>
      </c>
      <c r="E86" s="33" t="s">
        <v>263</v>
      </c>
      <c r="F86" s="33" t="s">
        <v>193</v>
      </c>
      <c r="G86" s="34">
        <v>280</v>
      </c>
    </row>
    <row r="87" spans="1:7" ht="12.75">
      <c r="A87" s="42">
        <f t="shared" si="1"/>
        <v>76</v>
      </c>
      <c r="B87" s="32" t="s">
        <v>218</v>
      </c>
      <c r="C87" s="33" t="s">
        <v>302</v>
      </c>
      <c r="D87" s="33" t="s">
        <v>253</v>
      </c>
      <c r="E87" s="33" t="s">
        <v>263</v>
      </c>
      <c r="F87" s="33" t="s">
        <v>260</v>
      </c>
      <c r="G87" s="34">
        <v>280</v>
      </c>
    </row>
    <row r="88" spans="1:7" ht="63.75">
      <c r="A88" s="43">
        <f t="shared" si="1"/>
        <v>77</v>
      </c>
      <c r="B88" s="36" t="s">
        <v>441</v>
      </c>
      <c r="C88" s="37" t="s">
        <v>303</v>
      </c>
      <c r="D88" s="37" t="s">
        <v>193</v>
      </c>
      <c r="E88" s="37" t="s">
        <v>194</v>
      </c>
      <c r="F88" s="37" t="s">
        <v>193</v>
      </c>
      <c r="G88" s="35">
        <v>832</v>
      </c>
    </row>
    <row r="89" spans="1:7" ht="25.5">
      <c r="A89" s="42">
        <f t="shared" si="1"/>
        <v>78</v>
      </c>
      <c r="B89" s="32" t="s">
        <v>438</v>
      </c>
      <c r="C89" s="33" t="s">
        <v>303</v>
      </c>
      <c r="D89" s="33" t="s">
        <v>253</v>
      </c>
      <c r="E89" s="33" t="s">
        <v>194</v>
      </c>
      <c r="F89" s="33" t="s">
        <v>193</v>
      </c>
      <c r="G89" s="34">
        <v>832</v>
      </c>
    </row>
    <row r="90" spans="1:7" ht="12.75">
      <c r="A90" s="42">
        <f t="shared" si="1"/>
        <v>79</v>
      </c>
      <c r="B90" s="32" t="s">
        <v>439</v>
      </c>
      <c r="C90" s="33" t="s">
        <v>303</v>
      </c>
      <c r="D90" s="33" t="s">
        <v>253</v>
      </c>
      <c r="E90" s="33" t="s">
        <v>737</v>
      </c>
      <c r="F90" s="33" t="s">
        <v>193</v>
      </c>
      <c r="G90" s="34">
        <v>832</v>
      </c>
    </row>
    <row r="91" spans="1:7" ht="12.75">
      <c r="A91" s="42">
        <f t="shared" si="1"/>
        <v>80</v>
      </c>
      <c r="B91" s="32" t="s">
        <v>440</v>
      </c>
      <c r="C91" s="33" t="s">
        <v>303</v>
      </c>
      <c r="D91" s="33" t="s">
        <v>253</v>
      </c>
      <c r="E91" s="33" t="s">
        <v>263</v>
      </c>
      <c r="F91" s="33" t="s">
        <v>193</v>
      </c>
      <c r="G91" s="34">
        <v>832</v>
      </c>
    </row>
    <row r="92" spans="1:7" ht="12.75">
      <c r="A92" s="42">
        <f t="shared" si="1"/>
        <v>81</v>
      </c>
      <c r="B92" s="32" t="s">
        <v>218</v>
      </c>
      <c r="C92" s="33" t="s">
        <v>303</v>
      </c>
      <c r="D92" s="33" t="s">
        <v>253</v>
      </c>
      <c r="E92" s="33" t="s">
        <v>263</v>
      </c>
      <c r="F92" s="33" t="s">
        <v>260</v>
      </c>
      <c r="G92" s="34">
        <v>832</v>
      </c>
    </row>
    <row r="93" spans="1:7" ht="30.75" customHeight="1">
      <c r="A93" s="43">
        <f t="shared" si="1"/>
        <v>82</v>
      </c>
      <c r="B93" s="36" t="s">
        <v>442</v>
      </c>
      <c r="C93" s="37" t="s">
        <v>84</v>
      </c>
      <c r="D93" s="37" t="s">
        <v>193</v>
      </c>
      <c r="E93" s="37" t="s">
        <v>194</v>
      </c>
      <c r="F93" s="37" t="s">
        <v>193</v>
      </c>
      <c r="G93" s="35">
        <v>634.3</v>
      </c>
    </row>
    <row r="94" spans="1:7" ht="25.5">
      <c r="A94" s="42">
        <f t="shared" si="1"/>
        <v>83</v>
      </c>
      <c r="B94" s="32" t="s">
        <v>438</v>
      </c>
      <c r="C94" s="33" t="s">
        <v>84</v>
      </c>
      <c r="D94" s="33" t="s">
        <v>253</v>
      </c>
      <c r="E94" s="33" t="s">
        <v>194</v>
      </c>
      <c r="F94" s="33" t="s">
        <v>193</v>
      </c>
      <c r="G94" s="34">
        <v>634.3</v>
      </c>
    </row>
    <row r="95" spans="1:7" ht="12.75">
      <c r="A95" s="42">
        <f t="shared" si="1"/>
        <v>84</v>
      </c>
      <c r="B95" s="32" t="s">
        <v>439</v>
      </c>
      <c r="C95" s="33" t="s">
        <v>84</v>
      </c>
      <c r="D95" s="33" t="s">
        <v>253</v>
      </c>
      <c r="E95" s="33" t="s">
        <v>737</v>
      </c>
      <c r="F95" s="33" t="s">
        <v>193</v>
      </c>
      <c r="G95" s="34">
        <v>634.3</v>
      </c>
    </row>
    <row r="96" spans="1:7" ht="12.75">
      <c r="A96" s="42">
        <f t="shared" si="1"/>
        <v>85</v>
      </c>
      <c r="B96" s="32" t="s">
        <v>440</v>
      </c>
      <c r="C96" s="33" t="s">
        <v>84</v>
      </c>
      <c r="D96" s="33" t="s">
        <v>253</v>
      </c>
      <c r="E96" s="33" t="s">
        <v>263</v>
      </c>
      <c r="F96" s="33" t="s">
        <v>193</v>
      </c>
      <c r="G96" s="34">
        <v>634.3</v>
      </c>
    </row>
    <row r="97" spans="1:7" ht="12.75">
      <c r="A97" s="42">
        <f t="shared" si="1"/>
        <v>86</v>
      </c>
      <c r="B97" s="32" t="s">
        <v>218</v>
      </c>
      <c r="C97" s="33" t="s">
        <v>84</v>
      </c>
      <c r="D97" s="33" t="s">
        <v>253</v>
      </c>
      <c r="E97" s="33" t="s">
        <v>263</v>
      </c>
      <c r="F97" s="33" t="s">
        <v>260</v>
      </c>
      <c r="G97" s="34">
        <v>634.3</v>
      </c>
    </row>
    <row r="98" spans="1:7" ht="38.25">
      <c r="A98" s="43">
        <f t="shared" si="1"/>
        <v>87</v>
      </c>
      <c r="B98" s="36" t="s">
        <v>443</v>
      </c>
      <c r="C98" s="37" t="s">
        <v>85</v>
      </c>
      <c r="D98" s="37" t="s">
        <v>193</v>
      </c>
      <c r="E98" s="37" t="s">
        <v>194</v>
      </c>
      <c r="F98" s="37" t="s">
        <v>193</v>
      </c>
      <c r="G98" s="35">
        <v>234.6</v>
      </c>
    </row>
    <row r="99" spans="1:7" ht="25.5">
      <c r="A99" s="42">
        <f t="shared" si="1"/>
        <v>88</v>
      </c>
      <c r="B99" s="32" t="s">
        <v>438</v>
      </c>
      <c r="C99" s="33" t="s">
        <v>85</v>
      </c>
      <c r="D99" s="33" t="s">
        <v>253</v>
      </c>
      <c r="E99" s="33" t="s">
        <v>194</v>
      </c>
      <c r="F99" s="33" t="s">
        <v>193</v>
      </c>
      <c r="G99" s="34">
        <v>234.6</v>
      </c>
    </row>
    <row r="100" spans="1:7" ht="12.75">
      <c r="A100" s="42">
        <f t="shared" si="1"/>
        <v>89</v>
      </c>
      <c r="B100" s="32" t="s">
        <v>439</v>
      </c>
      <c r="C100" s="33" t="s">
        <v>85</v>
      </c>
      <c r="D100" s="33" t="s">
        <v>253</v>
      </c>
      <c r="E100" s="33" t="s">
        <v>737</v>
      </c>
      <c r="F100" s="33" t="s">
        <v>193</v>
      </c>
      <c r="G100" s="34">
        <v>234.6</v>
      </c>
    </row>
    <row r="101" spans="1:7" ht="12.75">
      <c r="A101" s="42">
        <f t="shared" si="1"/>
        <v>90</v>
      </c>
      <c r="B101" s="32" t="s">
        <v>440</v>
      </c>
      <c r="C101" s="33" t="s">
        <v>85</v>
      </c>
      <c r="D101" s="33" t="s">
        <v>253</v>
      </c>
      <c r="E101" s="33" t="s">
        <v>263</v>
      </c>
      <c r="F101" s="33" t="s">
        <v>193</v>
      </c>
      <c r="G101" s="34">
        <v>234.6</v>
      </c>
    </row>
    <row r="102" spans="1:7" ht="12.75">
      <c r="A102" s="42">
        <f t="shared" si="1"/>
        <v>91</v>
      </c>
      <c r="B102" s="32" t="s">
        <v>218</v>
      </c>
      <c r="C102" s="33" t="s">
        <v>85</v>
      </c>
      <c r="D102" s="33" t="s">
        <v>253</v>
      </c>
      <c r="E102" s="33" t="s">
        <v>263</v>
      </c>
      <c r="F102" s="33" t="s">
        <v>260</v>
      </c>
      <c r="G102" s="34">
        <v>234.6</v>
      </c>
    </row>
    <row r="103" spans="1:7" ht="51">
      <c r="A103" s="43">
        <f t="shared" si="1"/>
        <v>92</v>
      </c>
      <c r="B103" s="36" t="s">
        <v>444</v>
      </c>
      <c r="C103" s="37" t="s">
        <v>86</v>
      </c>
      <c r="D103" s="37" t="s">
        <v>193</v>
      </c>
      <c r="E103" s="37" t="s">
        <v>194</v>
      </c>
      <c r="F103" s="37" t="s">
        <v>193</v>
      </c>
      <c r="G103" s="35">
        <v>414.55</v>
      </c>
    </row>
    <row r="104" spans="1:7" ht="12.75">
      <c r="A104" s="42">
        <f t="shared" si="1"/>
        <v>93</v>
      </c>
      <c r="B104" s="32" t="s">
        <v>408</v>
      </c>
      <c r="C104" s="33" t="s">
        <v>86</v>
      </c>
      <c r="D104" s="33" t="s">
        <v>787</v>
      </c>
      <c r="E104" s="33" t="s">
        <v>194</v>
      </c>
      <c r="F104" s="33" t="s">
        <v>193</v>
      </c>
      <c r="G104" s="34">
        <v>414.55</v>
      </c>
    </row>
    <row r="105" spans="1:7" ht="12.75">
      <c r="A105" s="42">
        <f t="shared" si="1"/>
        <v>94</v>
      </c>
      <c r="B105" s="32" t="s">
        <v>435</v>
      </c>
      <c r="C105" s="33" t="s">
        <v>86</v>
      </c>
      <c r="D105" s="33" t="s">
        <v>787</v>
      </c>
      <c r="E105" s="33" t="s">
        <v>710</v>
      </c>
      <c r="F105" s="33" t="s">
        <v>193</v>
      </c>
      <c r="G105" s="34">
        <v>0.55</v>
      </c>
    </row>
    <row r="106" spans="1:7" ht="12.75">
      <c r="A106" s="42">
        <f t="shared" si="1"/>
        <v>95</v>
      </c>
      <c r="B106" s="32" t="s">
        <v>445</v>
      </c>
      <c r="C106" s="33" t="s">
        <v>86</v>
      </c>
      <c r="D106" s="33" t="s">
        <v>787</v>
      </c>
      <c r="E106" s="33" t="s">
        <v>714</v>
      </c>
      <c r="F106" s="33" t="s">
        <v>193</v>
      </c>
      <c r="G106" s="34">
        <v>0.55</v>
      </c>
    </row>
    <row r="107" spans="1:7" ht="12.75">
      <c r="A107" s="42">
        <f t="shared" si="1"/>
        <v>96</v>
      </c>
      <c r="B107" s="32" t="s">
        <v>218</v>
      </c>
      <c r="C107" s="33" t="s">
        <v>86</v>
      </c>
      <c r="D107" s="33" t="s">
        <v>787</v>
      </c>
      <c r="E107" s="33" t="s">
        <v>714</v>
      </c>
      <c r="F107" s="33" t="s">
        <v>260</v>
      </c>
      <c r="G107" s="34">
        <v>0.55</v>
      </c>
    </row>
    <row r="108" spans="1:7" ht="12.75">
      <c r="A108" s="42">
        <f t="shared" si="1"/>
        <v>97</v>
      </c>
      <c r="B108" s="32" t="s">
        <v>419</v>
      </c>
      <c r="C108" s="33" t="s">
        <v>86</v>
      </c>
      <c r="D108" s="33" t="s">
        <v>787</v>
      </c>
      <c r="E108" s="33" t="s">
        <v>745</v>
      </c>
      <c r="F108" s="33" t="s">
        <v>193</v>
      </c>
      <c r="G108" s="34">
        <v>414</v>
      </c>
    </row>
    <row r="109" spans="1:7" ht="12.75">
      <c r="A109" s="42">
        <f t="shared" si="1"/>
        <v>98</v>
      </c>
      <c r="B109" s="32" t="s">
        <v>420</v>
      </c>
      <c r="C109" s="33" t="s">
        <v>86</v>
      </c>
      <c r="D109" s="33" t="s">
        <v>787</v>
      </c>
      <c r="E109" s="33" t="s">
        <v>749</v>
      </c>
      <c r="F109" s="33" t="s">
        <v>193</v>
      </c>
      <c r="G109" s="34">
        <v>414</v>
      </c>
    </row>
    <row r="110" spans="1:7" ht="12.75">
      <c r="A110" s="42">
        <f t="shared" si="1"/>
        <v>99</v>
      </c>
      <c r="B110" s="32" t="s">
        <v>218</v>
      </c>
      <c r="C110" s="33" t="s">
        <v>86</v>
      </c>
      <c r="D110" s="33" t="s">
        <v>787</v>
      </c>
      <c r="E110" s="33" t="s">
        <v>749</v>
      </c>
      <c r="F110" s="33" t="s">
        <v>260</v>
      </c>
      <c r="G110" s="34">
        <v>414</v>
      </c>
    </row>
    <row r="111" spans="1:7" ht="38.25">
      <c r="A111" s="43">
        <f t="shared" si="1"/>
        <v>100</v>
      </c>
      <c r="B111" s="36" t="s">
        <v>446</v>
      </c>
      <c r="C111" s="37" t="s">
        <v>87</v>
      </c>
      <c r="D111" s="37" t="s">
        <v>193</v>
      </c>
      <c r="E111" s="37" t="s">
        <v>194</v>
      </c>
      <c r="F111" s="37" t="s">
        <v>193</v>
      </c>
      <c r="G111" s="35">
        <v>1782.3</v>
      </c>
    </row>
    <row r="112" spans="1:7" ht="12.75">
      <c r="A112" s="42">
        <f t="shared" si="1"/>
        <v>101</v>
      </c>
      <c r="B112" s="32" t="s">
        <v>408</v>
      </c>
      <c r="C112" s="33" t="s">
        <v>87</v>
      </c>
      <c r="D112" s="33" t="s">
        <v>787</v>
      </c>
      <c r="E112" s="33" t="s">
        <v>194</v>
      </c>
      <c r="F112" s="33" t="s">
        <v>193</v>
      </c>
      <c r="G112" s="34">
        <v>1113.4</v>
      </c>
    </row>
    <row r="113" spans="1:7" ht="12.75">
      <c r="A113" s="42">
        <f t="shared" si="1"/>
        <v>102</v>
      </c>
      <c r="B113" s="32" t="s">
        <v>435</v>
      </c>
      <c r="C113" s="33" t="s">
        <v>87</v>
      </c>
      <c r="D113" s="33" t="s">
        <v>787</v>
      </c>
      <c r="E113" s="33" t="s">
        <v>710</v>
      </c>
      <c r="F113" s="33" t="s">
        <v>193</v>
      </c>
      <c r="G113" s="34">
        <v>1113.4</v>
      </c>
    </row>
    <row r="114" spans="1:7" ht="12.75">
      <c r="A114" s="42">
        <f t="shared" si="1"/>
        <v>103</v>
      </c>
      <c r="B114" s="32" t="s">
        <v>436</v>
      </c>
      <c r="C114" s="33" t="s">
        <v>87</v>
      </c>
      <c r="D114" s="33" t="s">
        <v>787</v>
      </c>
      <c r="E114" s="33" t="s">
        <v>716</v>
      </c>
      <c r="F114" s="33" t="s">
        <v>193</v>
      </c>
      <c r="G114" s="34">
        <v>1113.4</v>
      </c>
    </row>
    <row r="115" spans="1:7" ht="12.75">
      <c r="A115" s="42">
        <f t="shared" si="1"/>
        <v>104</v>
      </c>
      <c r="B115" s="32" t="s">
        <v>218</v>
      </c>
      <c r="C115" s="33" t="s">
        <v>87</v>
      </c>
      <c r="D115" s="33" t="s">
        <v>787</v>
      </c>
      <c r="E115" s="33" t="s">
        <v>716</v>
      </c>
      <c r="F115" s="33" t="s">
        <v>260</v>
      </c>
      <c r="G115" s="34">
        <v>1113.4</v>
      </c>
    </row>
    <row r="116" spans="1:7" ht="25.5">
      <c r="A116" s="42">
        <f t="shared" si="1"/>
        <v>105</v>
      </c>
      <c r="B116" s="32" t="s">
        <v>447</v>
      </c>
      <c r="C116" s="33" t="s">
        <v>87</v>
      </c>
      <c r="D116" s="33" t="s">
        <v>249</v>
      </c>
      <c r="E116" s="33" t="s">
        <v>194</v>
      </c>
      <c r="F116" s="33" t="s">
        <v>193</v>
      </c>
      <c r="G116" s="34">
        <v>668.9</v>
      </c>
    </row>
    <row r="117" spans="1:7" ht="12.75">
      <c r="A117" s="42">
        <f t="shared" si="1"/>
        <v>106</v>
      </c>
      <c r="B117" s="32" t="s">
        <v>425</v>
      </c>
      <c r="C117" s="33" t="s">
        <v>87</v>
      </c>
      <c r="D117" s="33" t="s">
        <v>249</v>
      </c>
      <c r="E117" s="33" t="s">
        <v>720</v>
      </c>
      <c r="F117" s="33" t="s">
        <v>193</v>
      </c>
      <c r="G117" s="34">
        <v>668.9</v>
      </c>
    </row>
    <row r="118" spans="1:7" ht="12.75">
      <c r="A118" s="42">
        <f t="shared" si="1"/>
        <v>107</v>
      </c>
      <c r="B118" s="32" t="s">
        <v>448</v>
      </c>
      <c r="C118" s="33" t="s">
        <v>87</v>
      </c>
      <c r="D118" s="33" t="s">
        <v>249</v>
      </c>
      <c r="E118" s="33" t="s">
        <v>721</v>
      </c>
      <c r="F118" s="33" t="s">
        <v>193</v>
      </c>
      <c r="G118" s="34">
        <v>377</v>
      </c>
    </row>
    <row r="119" spans="1:7" ht="12.75">
      <c r="A119" s="42">
        <f t="shared" si="1"/>
        <v>108</v>
      </c>
      <c r="B119" s="32" t="s">
        <v>218</v>
      </c>
      <c r="C119" s="33" t="s">
        <v>87</v>
      </c>
      <c r="D119" s="33" t="s">
        <v>249</v>
      </c>
      <c r="E119" s="33" t="s">
        <v>721</v>
      </c>
      <c r="F119" s="33" t="s">
        <v>260</v>
      </c>
      <c r="G119" s="34">
        <v>377</v>
      </c>
    </row>
    <row r="120" spans="1:7" ht="12.75">
      <c r="A120" s="42">
        <f t="shared" si="1"/>
        <v>109</v>
      </c>
      <c r="B120" s="32" t="s">
        <v>449</v>
      </c>
      <c r="C120" s="33" t="s">
        <v>87</v>
      </c>
      <c r="D120" s="33" t="s">
        <v>249</v>
      </c>
      <c r="E120" s="33" t="s">
        <v>724</v>
      </c>
      <c r="F120" s="33" t="s">
        <v>193</v>
      </c>
      <c r="G120" s="34">
        <v>291.9</v>
      </c>
    </row>
    <row r="121" spans="1:7" ht="12.75">
      <c r="A121" s="42">
        <f t="shared" si="1"/>
        <v>110</v>
      </c>
      <c r="B121" s="32" t="s">
        <v>218</v>
      </c>
      <c r="C121" s="33" t="s">
        <v>87</v>
      </c>
      <c r="D121" s="33" t="s">
        <v>249</v>
      </c>
      <c r="E121" s="33" t="s">
        <v>724</v>
      </c>
      <c r="F121" s="33" t="s">
        <v>260</v>
      </c>
      <c r="G121" s="34">
        <v>291.9</v>
      </c>
    </row>
    <row r="122" spans="1:7" ht="38.25">
      <c r="A122" s="43">
        <f t="shared" si="1"/>
        <v>111</v>
      </c>
      <c r="B122" s="36" t="s">
        <v>450</v>
      </c>
      <c r="C122" s="37" t="s">
        <v>691</v>
      </c>
      <c r="D122" s="37" t="s">
        <v>193</v>
      </c>
      <c r="E122" s="37" t="s">
        <v>194</v>
      </c>
      <c r="F122" s="37" t="s">
        <v>193</v>
      </c>
      <c r="G122" s="35">
        <v>5239.7202</v>
      </c>
    </row>
    <row r="123" spans="1:7" ht="25.5">
      <c r="A123" s="42">
        <f t="shared" si="1"/>
        <v>112</v>
      </c>
      <c r="B123" s="32" t="s">
        <v>447</v>
      </c>
      <c r="C123" s="33" t="s">
        <v>691</v>
      </c>
      <c r="D123" s="33" t="s">
        <v>249</v>
      </c>
      <c r="E123" s="33" t="s">
        <v>194</v>
      </c>
      <c r="F123" s="33" t="s">
        <v>193</v>
      </c>
      <c r="G123" s="34">
        <v>5239.7202</v>
      </c>
    </row>
    <row r="124" spans="1:7" ht="12.75">
      <c r="A124" s="42">
        <f t="shared" si="1"/>
        <v>113</v>
      </c>
      <c r="B124" s="32" t="s">
        <v>425</v>
      </c>
      <c r="C124" s="33" t="s">
        <v>691</v>
      </c>
      <c r="D124" s="33" t="s">
        <v>249</v>
      </c>
      <c r="E124" s="33" t="s">
        <v>720</v>
      </c>
      <c r="F124" s="33" t="s">
        <v>193</v>
      </c>
      <c r="G124" s="34">
        <v>5239.7202</v>
      </c>
    </row>
    <row r="125" spans="1:7" ht="12.75">
      <c r="A125" s="42">
        <f t="shared" si="1"/>
        <v>114</v>
      </c>
      <c r="B125" s="32" t="s">
        <v>448</v>
      </c>
      <c r="C125" s="33" t="s">
        <v>691</v>
      </c>
      <c r="D125" s="33" t="s">
        <v>249</v>
      </c>
      <c r="E125" s="33" t="s">
        <v>721</v>
      </c>
      <c r="F125" s="33" t="s">
        <v>193</v>
      </c>
      <c r="G125" s="34">
        <v>5239.7202</v>
      </c>
    </row>
    <row r="126" spans="1:7" ht="12.75">
      <c r="A126" s="42">
        <f t="shared" si="1"/>
        <v>115</v>
      </c>
      <c r="B126" s="32" t="s">
        <v>218</v>
      </c>
      <c r="C126" s="33" t="s">
        <v>691</v>
      </c>
      <c r="D126" s="33" t="s">
        <v>249</v>
      </c>
      <c r="E126" s="33" t="s">
        <v>721</v>
      </c>
      <c r="F126" s="33" t="s">
        <v>260</v>
      </c>
      <c r="G126" s="34">
        <v>5239.7202</v>
      </c>
    </row>
    <row r="127" spans="1:7" ht="26.25" customHeight="1">
      <c r="A127" s="43">
        <f t="shared" si="1"/>
        <v>116</v>
      </c>
      <c r="B127" s="36" t="s">
        <v>451</v>
      </c>
      <c r="C127" s="37" t="s">
        <v>343</v>
      </c>
      <c r="D127" s="37" t="s">
        <v>193</v>
      </c>
      <c r="E127" s="37" t="s">
        <v>194</v>
      </c>
      <c r="F127" s="37" t="s">
        <v>193</v>
      </c>
      <c r="G127" s="35">
        <v>218</v>
      </c>
    </row>
    <row r="128" spans="1:7" ht="12.75">
      <c r="A128" s="42">
        <f t="shared" si="1"/>
        <v>117</v>
      </c>
      <c r="B128" s="32" t="s">
        <v>408</v>
      </c>
      <c r="C128" s="33" t="s">
        <v>343</v>
      </c>
      <c r="D128" s="33" t="s">
        <v>787</v>
      </c>
      <c r="E128" s="33" t="s">
        <v>194</v>
      </c>
      <c r="F128" s="33" t="s">
        <v>193</v>
      </c>
      <c r="G128" s="34">
        <v>218</v>
      </c>
    </row>
    <row r="129" spans="1:7" ht="12.75">
      <c r="A129" s="42">
        <f t="shared" si="1"/>
        <v>118</v>
      </c>
      <c r="B129" s="32" t="s">
        <v>409</v>
      </c>
      <c r="C129" s="33" t="s">
        <v>343</v>
      </c>
      <c r="D129" s="33" t="s">
        <v>787</v>
      </c>
      <c r="E129" s="33" t="s">
        <v>587</v>
      </c>
      <c r="F129" s="33" t="s">
        <v>193</v>
      </c>
      <c r="G129" s="34">
        <v>218</v>
      </c>
    </row>
    <row r="130" spans="1:7" ht="12.75">
      <c r="A130" s="42">
        <f t="shared" si="1"/>
        <v>119</v>
      </c>
      <c r="B130" s="32" t="s">
        <v>452</v>
      </c>
      <c r="C130" s="33" t="s">
        <v>343</v>
      </c>
      <c r="D130" s="33" t="s">
        <v>787</v>
      </c>
      <c r="E130" s="33" t="s">
        <v>568</v>
      </c>
      <c r="F130" s="33" t="s">
        <v>193</v>
      </c>
      <c r="G130" s="34">
        <v>218</v>
      </c>
    </row>
    <row r="131" spans="1:7" ht="12.75">
      <c r="A131" s="42">
        <f t="shared" si="1"/>
        <v>120</v>
      </c>
      <c r="B131" s="32" t="s">
        <v>218</v>
      </c>
      <c r="C131" s="33" t="s">
        <v>343</v>
      </c>
      <c r="D131" s="33" t="s">
        <v>787</v>
      </c>
      <c r="E131" s="33" t="s">
        <v>568</v>
      </c>
      <c r="F131" s="33" t="s">
        <v>260</v>
      </c>
      <c r="G131" s="34">
        <v>218</v>
      </c>
    </row>
    <row r="132" spans="1:7" ht="63.75">
      <c r="A132" s="43">
        <f t="shared" si="1"/>
        <v>121</v>
      </c>
      <c r="B132" s="36" t="s">
        <v>453</v>
      </c>
      <c r="C132" s="37" t="s">
        <v>236</v>
      </c>
      <c r="D132" s="37" t="s">
        <v>193</v>
      </c>
      <c r="E132" s="37" t="s">
        <v>194</v>
      </c>
      <c r="F132" s="37" t="s">
        <v>193</v>
      </c>
      <c r="G132" s="35">
        <v>135</v>
      </c>
    </row>
    <row r="133" spans="1:7" ht="12.75">
      <c r="A133" s="42">
        <f t="shared" si="1"/>
        <v>122</v>
      </c>
      <c r="B133" s="32" t="s">
        <v>408</v>
      </c>
      <c r="C133" s="33" t="s">
        <v>236</v>
      </c>
      <c r="D133" s="33" t="s">
        <v>787</v>
      </c>
      <c r="E133" s="33" t="s">
        <v>194</v>
      </c>
      <c r="F133" s="33" t="s">
        <v>193</v>
      </c>
      <c r="G133" s="34">
        <v>135</v>
      </c>
    </row>
    <row r="134" spans="1:7" ht="12.75">
      <c r="A134" s="42">
        <f t="shared" si="1"/>
        <v>123</v>
      </c>
      <c r="B134" s="32" t="s">
        <v>419</v>
      </c>
      <c r="C134" s="33" t="s">
        <v>236</v>
      </c>
      <c r="D134" s="33" t="s">
        <v>787</v>
      </c>
      <c r="E134" s="33" t="s">
        <v>745</v>
      </c>
      <c r="F134" s="33" t="s">
        <v>193</v>
      </c>
      <c r="G134" s="34">
        <v>135</v>
      </c>
    </row>
    <row r="135" spans="1:7" ht="12.75">
      <c r="A135" s="42">
        <f t="shared" si="1"/>
        <v>124</v>
      </c>
      <c r="B135" s="32" t="s">
        <v>420</v>
      </c>
      <c r="C135" s="33" t="s">
        <v>236</v>
      </c>
      <c r="D135" s="33" t="s">
        <v>787</v>
      </c>
      <c r="E135" s="33" t="s">
        <v>749</v>
      </c>
      <c r="F135" s="33" t="s">
        <v>193</v>
      </c>
      <c r="G135" s="34">
        <v>135</v>
      </c>
    </row>
    <row r="136" spans="1:7" ht="12.75">
      <c r="A136" s="42">
        <f t="shared" si="1"/>
        <v>125</v>
      </c>
      <c r="B136" s="32" t="s">
        <v>218</v>
      </c>
      <c r="C136" s="33" t="s">
        <v>236</v>
      </c>
      <c r="D136" s="33" t="s">
        <v>787</v>
      </c>
      <c r="E136" s="33" t="s">
        <v>749</v>
      </c>
      <c r="F136" s="33" t="s">
        <v>260</v>
      </c>
      <c r="G136" s="34">
        <v>135</v>
      </c>
    </row>
    <row r="137" spans="1:7" ht="38.25">
      <c r="A137" s="43">
        <f t="shared" si="1"/>
        <v>126</v>
      </c>
      <c r="B137" s="36" t="s">
        <v>454</v>
      </c>
      <c r="C137" s="37" t="s">
        <v>321</v>
      </c>
      <c r="D137" s="37" t="s">
        <v>193</v>
      </c>
      <c r="E137" s="37" t="s">
        <v>194</v>
      </c>
      <c r="F137" s="37" t="s">
        <v>193</v>
      </c>
      <c r="G137" s="35">
        <v>2074.4</v>
      </c>
    </row>
    <row r="138" spans="1:7" ht="12.75">
      <c r="A138" s="42">
        <f t="shared" si="1"/>
        <v>127</v>
      </c>
      <c r="B138" s="32" t="s">
        <v>408</v>
      </c>
      <c r="C138" s="33" t="s">
        <v>321</v>
      </c>
      <c r="D138" s="33" t="s">
        <v>787</v>
      </c>
      <c r="E138" s="33" t="s">
        <v>194</v>
      </c>
      <c r="F138" s="33" t="s">
        <v>193</v>
      </c>
      <c r="G138" s="34">
        <v>2074.4</v>
      </c>
    </row>
    <row r="139" spans="1:7" ht="12.75">
      <c r="A139" s="42">
        <f t="shared" si="1"/>
        <v>128</v>
      </c>
      <c r="B139" s="32" t="s">
        <v>409</v>
      </c>
      <c r="C139" s="33" t="s">
        <v>321</v>
      </c>
      <c r="D139" s="33" t="s">
        <v>787</v>
      </c>
      <c r="E139" s="33" t="s">
        <v>587</v>
      </c>
      <c r="F139" s="33" t="s">
        <v>193</v>
      </c>
      <c r="G139" s="34">
        <v>1074.4</v>
      </c>
    </row>
    <row r="140" spans="1:7" ht="12.75">
      <c r="A140" s="42">
        <f t="shared" si="1"/>
        <v>129</v>
      </c>
      <c r="B140" s="32" t="s">
        <v>455</v>
      </c>
      <c r="C140" s="33" t="s">
        <v>321</v>
      </c>
      <c r="D140" s="33" t="s">
        <v>787</v>
      </c>
      <c r="E140" s="33" t="s">
        <v>792</v>
      </c>
      <c r="F140" s="33" t="s">
        <v>193</v>
      </c>
      <c r="G140" s="34">
        <v>-57.6</v>
      </c>
    </row>
    <row r="141" spans="1:7" ht="12.75">
      <c r="A141" s="42">
        <f t="shared" si="1"/>
        <v>130</v>
      </c>
      <c r="B141" s="32" t="s">
        <v>218</v>
      </c>
      <c r="C141" s="33" t="s">
        <v>321</v>
      </c>
      <c r="D141" s="33" t="s">
        <v>787</v>
      </c>
      <c r="E141" s="33" t="s">
        <v>792</v>
      </c>
      <c r="F141" s="33" t="s">
        <v>260</v>
      </c>
      <c r="G141" s="34">
        <v>-57.6</v>
      </c>
    </row>
    <row r="142" spans="1:7" ht="12.75">
      <c r="A142" s="42">
        <f aca="true" t="shared" si="2" ref="A142:A156">1+A141</f>
        <v>131</v>
      </c>
      <c r="B142" s="32" t="s">
        <v>456</v>
      </c>
      <c r="C142" s="33" t="s">
        <v>321</v>
      </c>
      <c r="D142" s="33" t="s">
        <v>787</v>
      </c>
      <c r="E142" s="33" t="s">
        <v>59</v>
      </c>
      <c r="F142" s="33" t="s">
        <v>193</v>
      </c>
      <c r="G142" s="34">
        <v>1132</v>
      </c>
    </row>
    <row r="143" spans="1:7" ht="12.75">
      <c r="A143" s="42">
        <f t="shared" si="2"/>
        <v>132</v>
      </c>
      <c r="B143" s="32" t="s">
        <v>218</v>
      </c>
      <c r="C143" s="33" t="s">
        <v>321</v>
      </c>
      <c r="D143" s="33" t="s">
        <v>787</v>
      </c>
      <c r="E143" s="33" t="s">
        <v>59</v>
      </c>
      <c r="F143" s="33" t="s">
        <v>260</v>
      </c>
      <c r="G143" s="34">
        <v>1132</v>
      </c>
    </row>
    <row r="144" spans="1:7" ht="38.25">
      <c r="A144" s="42">
        <f t="shared" si="2"/>
        <v>133</v>
      </c>
      <c r="B144" s="32" t="s">
        <v>457</v>
      </c>
      <c r="C144" s="33" t="s">
        <v>321</v>
      </c>
      <c r="D144" s="33" t="s">
        <v>787</v>
      </c>
      <c r="E144" s="33" t="s">
        <v>357</v>
      </c>
      <c r="F144" s="33" t="s">
        <v>193</v>
      </c>
      <c r="G144" s="34">
        <v>1000</v>
      </c>
    </row>
    <row r="145" spans="1:7" ht="12.75">
      <c r="A145" s="42">
        <f t="shared" si="2"/>
        <v>134</v>
      </c>
      <c r="B145" s="32" t="s">
        <v>458</v>
      </c>
      <c r="C145" s="33" t="s">
        <v>321</v>
      </c>
      <c r="D145" s="33" t="s">
        <v>787</v>
      </c>
      <c r="E145" s="33" t="s">
        <v>532</v>
      </c>
      <c r="F145" s="33" t="s">
        <v>193</v>
      </c>
      <c r="G145" s="34">
        <v>1000</v>
      </c>
    </row>
    <row r="146" spans="1:7" ht="12.75">
      <c r="A146" s="42">
        <f t="shared" si="2"/>
        <v>135</v>
      </c>
      <c r="B146" s="32" t="s">
        <v>645</v>
      </c>
      <c r="C146" s="33" t="s">
        <v>321</v>
      </c>
      <c r="D146" s="33" t="s">
        <v>787</v>
      </c>
      <c r="E146" s="33" t="s">
        <v>532</v>
      </c>
      <c r="F146" s="33" t="s">
        <v>539</v>
      </c>
      <c r="G146" s="34">
        <v>1000</v>
      </c>
    </row>
    <row r="147" spans="1:7" ht="27.75" customHeight="1">
      <c r="A147" s="43">
        <f t="shared" si="2"/>
        <v>136</v>
      </c>
      <c r="B147" s="36" t="s">
        <v>459</v>
      </c>
      <c r="C147" s="37" t="s">
        <v>323</v>
      </c>
      <c r="D147" s="37" t="s">
        <v>193</v>
      </c>
      <c r="E147" s="37" t="s">
        <v>194</v>
      </c>
      <c r="F147" s="37" t="s">
        <v>193</v>
      </c>
      <c r="G147" s="35">
        <v>5565.65</v>
      </c>
    </row>
    <row r="148" spans="1:7" ht="12.75">
      <c r="A148" s="42">
        <f t="shared" si="2"/>
        <v>137</v>
      </c>
      <c r="B148" s="32" t="s">
        <v>408</v>
      </c>
      <c r="C148" s="33" t="s">
        <v>323</v>
      </c>
      <c r="D148" s="33" t="s">
        <v>787</v>
      </c>
      <c r="E148" s="33" t="s">
        <v>194</v>
      </c>
      <c r="F148" s="33" t="s">
        <v>193</v>
      </c>
      <c r="G148" s="34">
        <v>5565.65</v>
      </c>
    </row>
    <row r="149" spans="1:7" ht="12.75">
      <c r="A149" s="42">
        <f t="shared" si="2"/>
        <v>138</v>
      </c>
      <c r="B149" s="32" t="s">
        <v>409</v>
      </c>
      <c r="C149" s="33" t="s">
        <v>323</v>
      </c>
      <c r="D149" s="33" t="s">
        <v>787</v>
      </c>
      <c r="E149" s="33" t="s">
        <v>587</v>
      </c>
      <c r="F149" s="33" t="s">
        <v>193</v>
      </c>
      <c r="G149" s="34">
        <v>5565.65</v>
      </c>
    </row>
    <row r="150" spans="1:7" ht="12.75">
      <c r="A150" s="42">
        <f t="shared" si="2"/>
        <v>139</v>
      </c>
      <c r="B150" s="32" t="s">
        <v>412</v>
      </c>
      <c r="C150" s="33" t="s">
        <v>323</v>
      </c>
      <c r="D150" s="33" t="s">
        <v>787</v>
      </c>
      <c r="E150" s="33" t="s">
        <v>589</v>
      </c>
      <c r="F150" s="33" t="s">
        <v>193</v>
      </c>
      <c r="G150" s="34">
        <v>5565.65</v>
      </c>
    </row>
    <row r="151" spans="1:7" ht="12.75">
      <c r="A151" s="42">
        <f t="shared" si="2"/>
        <v>140</v>
      </c>
      <c r="B151" s="32" t="s">
        <v>218</v>
      </c>
      <c r="C151" s="33" t="s">
        <v>323</v>
      </c>
      <c r="D151" s="33" t="s">
        <v>787</v>
      </c>
      <c r="E151" s="33" t="s">
        <v>589</v>
      </c>
      <c r="F151" s="33" t="s">
        <v>260</v>
      </c>
      <c r="G151" s="34">
        <v>5565.65</v>
      </c>
    </row>
    <row r="152" spans="1:7" ht="38.25">
      <c r="A152" s="43">
        <f t="shared" si="2"/>
        <v>141</v>
      </c>
      <c r="B152" s="36" t="s">
        <v>460</v>
      </c>
      <c r="C152" s="37" t="s">
        <v>686</v>
      </c>
      <c r="D152" s="37" t="s">
        <v>193</v>
      </c>
      <c r="E152" s="37" t="s">
        <v>194</v>
      </c>
      <c r="F152" s="37" t="s">
        <v>193</v>
      </c>
      <c r="G152" s="35">
        <v>10195.6309</v>
      </c>
    </row>
    <row r="153" spans="1:7" ht="25.5">
      <c r="A153" s="42">
        <f t="shared" si="2"/>
        <v>142</v>
      </c>
      <c r="B153" s="32" t="s">
        <v>447</v>
      </c>
      <c r="C153" s="33" t="s">
        <v>686</v>
      </c>
      <c r="D153" s="33" t="s">
        <v>249</v>
      </c>
      <c r="E153" s="33" t="s">
        <v>194</v>
      </c>
      <c r="F153" s="33" t="s">
        <v>193</v>
      </c>
      <c r="G153" s="34">
        <v>10195.6309</v>
      </c>
    </row>
    <row r="154" spans="1:7" ht="12.75">
      <c r="A154" s="42">
        <f t="shared" si="2"/>
        <v>143</v>
      </c>
      <c r="B154" s="32" t="s">
        <v>425</v>
      </c>
      <c r="C154" s="33" t="s">
        <v>686</v>
      </c>
      <c r="D154" s="33" t="s">
        <v>249</v>
      </c>
      <c r="E154" s="33" t="s">
        <v>720</v>
      </c>
      <c r="F154" s="33" t="s">
        <v>193</v>
      </c>
      <c r="G154" s="34">
        <v>10195.6309</v>
      </c>
    </row>
    <row r="155" spans="1:7" ht="12.75">
      <c r="A155" s="42">
        <f t="shared" si="2"/>
        <v>144</v>
      </c>
      <c r="B155" s="32" t="s">
        <v>449</v>
      </c>
      <c r="C155" s="33" t="s">
        <v>686</v>
      </c>
      <c r="D155" s="33" t="s">
        <v>249</v>
      </c>
      <c r="E155" s="33" t="s">
        <v>724</v>
      </c>
      <c r="F155" s="33" t="s">
        <v>193</v>
      </c>
      <c r="G155" s="34">
        <v>10195.6309</v>
      </c>
    </row>
    <row r="156" spans="1:7" ht="12.75">
      <c r="A156" s="42">
        <f t="shared" si="2"/>
        <v>145</v>
      </c>
      <c r="B156" s="32" t="s">
        <v>218</v>
      </c>
      <c r="C156" s="33" t="s">
        <v>686</v>
      </c>
      <c r="D156" s="33" t="s">
        <v>249</v>
      </c>
      <c r="E156" s="33" t="s">
        <v>724</v>
      </c>
      <c r="F156" s="33" t="s">
        <v>260</v>
      </c>
      <c r="G156" s="34">
        <v>10195.6309</v>
      </c>
    </row>
    <row r="157" spans="2:7" ht="12.75">
      <c r="B157" s="92" t="s">
        <v>754</v>
      </c>
      <c r="C157" s="92"/>
      <c r="D157" s="92"/>
      <c r="E157" s="92"/>
      <c r="F157" s="92"/>
      <c r="G157" s="24">
        <f>SUM(G12)</f>
        <v>35397.126000000004</v>
      </c>
    </row>
  </sheetData>
  <sheetProtection/>
  <autoFilter ref="A11:G157"/>
  <mergeCells count="2">
    <mergeCell ref="A8:G8"/>
    <mergeCell ref="B157:F157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D37"/>
  <sheetViews>
    <sheetView tabSelected="1" workbookViewId="0" topLeftCell="A10">
      <selection activeCell="H32" sqref="H32"/>
    </sheetView>
  </sheetViews>
  <sheetFormatPr defaultColWidth="9.00390625" defaultRowHeight="12.75"/>
  <cols>
    <col min="1" max="1" width="5.75390625" style="2" customWidth="1"/>
    <col min="2" max="2" width="49.75390625" style="8" customWidth="1"/>
    <col min="3" max="3" width="23.75390625" style="2" customWidth="1"/>
    <col min="4" max="4" width="12.125" style="0" customWidth="1"/>
  </cols>
  <sheetData>
    <row r="1" ht="12.75">
      <c r="D1" s="4" t="s">
        <v>697</v>
      </c>
    </row>
    <row r="2" ht="12.75">
      <c r="D2" s="4" t="s">
        <v>190</v>
      </c>
    </row>
    <row r="3" ht="12.75">
      <c r="D3" s="4" t="s">
        <v>191</v>
      </c>
    </row>
    <row r="4" ht="12.75">
      <c r="D4" s="4" t="s">
        <v>192</v>
      </c>
    </row>
    <row r="5" ht="12.75">
      <c r="D5" s="4" t="s">
        <v>191</v>
      </c>
    </row>
    <row r="6" ht="12.75">
      <c r="D6" s="4" t="s">
        <v>340</v>
      </c>
    </row>
    <row r="7" ht="12.75">
      <c r="D7" s="22"/>
    </row>
    <row r="8" spans="1:4" ht="12.75">
      <c r="A8" s="94" t="s">
        <v>277</v>
      </c>
      <c r="B8" s="95"/>
      <c r="C8" s="95"/>
      <c r="D8" s="95"/>
    </row>
    <row r="9" ht="12.75">
      <c r="D9" s="8"/>
    </row>
    <row r="10" spans="1:4" ht="12.75" customHeight="1">
      <c r="A10" s="93" t="s">
        <v>31</v>
      </c>
      <c r="B10" s="93" t="s">
        <v>611</v>
      </c>
      <c r="C10" s="93" t="s">
        <v>612</v>
      </c>
      <c r="D10" s="93" t="s">
        <v>258</v>
      </c>
    </row>
    <row r="11" spans="1:4" ht="12.75">
      <c r="A11" s="93"/>
      <c r="B11" s="93"/>
      <c r="C11" s="93"/>
      <c r="D11" s="93"/>
    </row>
    <row r="12" spans="1:4" ht="12.75">
      <c r="A12" s="93"/>
      <c r="B12" s="93"/>
      <c r="C12" s="93"/>
      <c r="D12" s="93"/>
    </row>
    <row r="13" spans="1:4" s="1" customFormat="1" ht="12.75">
      <c r="A13" s="16">
        <v>1</v>
      </c>
      <c r="B13" s="16">
        <v>2</v>
      </c>
      <c r="C13" s="16">
        <v>3</v>
      </c>
      <c r="D13" s="16">
        <v>4</v>
      </c>
    </row>
    <row r="14" spans="1:4" ht="21">
      <c r="A14" s="12">
        <v>1</v>
      </c>
      <c r="B14" s="17" t="s">
        <v>814</v>
      </c>
      <c r="C14" s="14" t="s">
        <v>764</v>
      </c>
      <c r="D14" s="20">
        <f>D15-D16</f>
        <v>0</v>
      </c>
    </row>
    <row r="15" spans="1:4" ht="22.5">
      <c r="A15" s="12">
        <v>2</v>
      </c>
      <c r="B15" s="18" t="s">
        <v>338</v>
      </c>
      <c r="C15" s="3" t="s">
        <v>265</v>
      </c>
      <c r="D15" s="19">
        <v>0</v>
      </c>
    </row>
    <row r="16" spans="1:4" s="1" customFormat="1" ht="22.5">
      <c r="A16" s="12">
        <v>3</v>
      </c>
      <c r="B16" s="18" t="s">
        <v>339</v>
      </c>
      <c r="C16" s="3" t="s">
        <v>266</v>
      </c>
      <c r="D16" s="19">
        <v>0</v>
      </c>
    </row>
    <row r="17" spans="1:4" ht="21">
      <c r="A17" s="12">
        <v>4</v>
      </c>
      <c r="B17" s="17" t="s">
        <v>285</v>
      </c>
      <c r="C17" s="14" t="s">
        <v>765</v>
      </c>
      <c r="D17" s="20">
        <f>D18-D19</f>
        <v>0</v>
      </c>
    </row>
    <row r="18" spans="1:4" ht="33.75">
      <c r="A18" s="12">
        <v>5</v>
      </c>
      <c r="B18" s="18" t="s">
        <v>372</v>
      </c>
      <c r="C18" s="3" t="s">
        <v>267</v>
      </c>
      <c r="D18" s="50">
        <v>15000</v>
      </c>
    </row>
    <row r="19" spans="1:4" s="1" customFormat="1" ht="33.75">
      <c r="A19" s="12">
        <v>6</v>
      </c>
      <c r="B19" s="18" t="s">
        <v>367</v>
      </c>
      <c r="C19" s="3" t="s">
        <v>368</v>
      </c>
      <c r="D19" s="23">
        <v>15000</v>
      </c>
    </row>
    <row r="20" spans="1:4" ht="21">
      <c r="A20" s="12">
        <v>7</v>
      </c>
      <c r="B20" s="17" t="s">
        <v>816</v>
      </c>
      <c r="C20" s="14" t="s">
        <v>766</v>
      </c>
      <c r="D20" s="20">
        <f>D21+D22</f>
        <v>21002.43000000005</v>
      </c>
    </row>
    <row r="21" spans="1:4" ht="22.5">
      <c r="A21" s="12">
        <v>8</v>
      </c>
      <c r="B21" s="18" t="s">
        <v>373</v>
      </c>
      <c r="C21" s="3" t="s">
        <v>268</v>
      </c>
      <c r="D21" s="50">
        <f>-(576553.71+238.1-377+D18+D30)</f>
        <v>-595078.95</v>
      </c>
    </row>
    <row r="22" spans="1:4" ht="22.5">
      <c r="A22" s="12">
        <v>9</v>
      </c>
      <c r="B22" s="18" t="s">
        <v>374</v>
      </c>
      <c r="C22" s="3" t="s">
        <v>269</v>
      </c>
      <c r="D22" s="50">
        <f>597179.14+238.1+D19+D27</f>
        <v>616081.38</v>
      </c>
    </row>
    <row r="23" spans="1:4" s="1" customFormat="1" ht="21">
      <c r="A23" s="12">
        <v>10</v>
      </c>
      <c r="B23" s="17" t="s">
        <v>286</v>
      </c>
      <c r="C23" s="14" t="s">
        <v>287</v>
      </c>
      <c r="D23" s="20">
        <f>D24+D26+D28</f>
        <v>0</v>
      </c>
    </row>
    <row r="24" spans="1:4" ht="21">
      <c r="A24" s="12">
        <v>11</v>
      </c>
      <c r="B24" s="17" t="s">
        <v>288</v>
      </c>
      <c r="C24" s="14" t="s">
        <v>369</v>
      </c>
      <c r="D24" s="20">
        <f>D25</f>
        <v>0</v>
      </c>
    </row>
    <row r="25" spans="1:4" s="1" customFormat="1" ht="22.5">
      <c r="A25" s="12">
        <v>12</v>
      </c>
      <c r="B25" s="18" t="s">
        <v>370</v>
      </c>
      <c r="C25" s="3" t="s">
        <v>270</v>
      </c>
      <c r="D25" s="50">
        <v>0</v>
      </c>
    </row>
    <row r="26" spans="1:4" ht="21">
      <c r="A26" s="12">
        <v>13</v>
      </c>
      <c r="B26" s="17" t="s">
        <v>817</v>
      </c>
      <c r="C26" s="14" t="s">
        <v>767</v>
      </c>
      <c r="D26" s="20">
        <f>-D27</f>
        <v>-3664.14</v>
      </c>
    </row>
    <row r="27" spans="1:4" ht="56.25">
      <c r="A27" s="12">
        <v>14</v>
      </c>
      <c r="B27" s="18" t="s">
        <v>371</v>
      </c>
      <c r="C27" s="3" t="s">
        <v>271</v>
      </c>
      <c r="D27" s="50">
        <v>3664.14</v>
      </c>
    </row>
    <row r="28" spans="1:4" ht="21">
      <c r="A28" s="12">
        <v>15</v>
      </c>
      <c r="B28" s="17" t="s">
        <v>386</v>
      </c>
      <c r="C28" s="14" t="s">
        <v>768</v>
      </c>
      <c r="D28" s="20">
        <f>D29-D32</f>
        <v>3664.14</v>
      </c>
    </row>
    <row r="29" spans="1:4" ht="22.5">
      <c r="A29" s="12">
        <v>16</v>
      </c>
      <c r="B29" s="18" t="s">
        <v>289</v>
      </c>
      <c r="C29" s="3" t="s">
        <v>272</v>
      </c>
      <c r="D29" s="50">
        <f>D30+D31</f>
        <v>3664.14</v>
      </c>
    </row>
    <row r="30" spans="1:4" ht="33.75">
      <c r="A30" s="12">
        <v>17</v>
      </c>
      <c r="B30" s="18" t="s">
        <v>609</v>
      </c>
      <c r="C30" s="3" t="s">
        <v>273</v>
      </c>
      <c r="D30" s="51">
        <f>0+D27</f>
        <v>3664.14</v>
      </c>
    </row>
    <row r="31" spans="1:4" ht="33.75">
      <c r="A31" s="12">
        <v>18</v>
      </c>
      <c r="B31" s="18" t="s">
        <v>290</v>
      </c>
      <c r="C31" s="3" t="s">
        <v>274</v>
      </c>
      <c r="D31" s="50">
        <v>0</v>
      </c>
    </row>
    <row r="32" spans="1:4" ht="22.5">
      <c r="A32" s="12">
        <v>19</v>
      </c>
      <c r="B32" s="18" t="s">
        <v>387</v>
      </c>
      <c r="C32" s="3" t="s">
        <v>275</v>
      </c>
      <c r="D32" s="19">
        <f>D33</f>
        <v>0</v>
      </c>
    </row>
    <row r="33" spans="1:4" ht="33.75">
      <c r="A33" s="12">
        <v>20</v>
      </c>
      <c r="B33" s="18" t="s">
        <v>610</v>
      </c>
      <c r="C33" s="3" t="s">
        <v>276</v>
      </c>
      <c r="D33" s="19">
        <v>0</v>
      </c>
    </row>
    <row r="34" spans="1:4" ht="21">
      <c r="A34" s="15">
        <v>21</v>
      </c>
      <c r="B34" s="17" t="s">
        <v>248</v>
      </c>
      <c r="C34" s="14"/>
      <c r="D34" s="21">
        <f>D14+D17+D20+D23</f>
        <v>21002.43000000005</v>
      </c>
    </row>
    <row r="35" ht="12.75">
      <c r="D35" s="49"/>
    </row>
    <row r="37" ht="12.75">
      <c r="D37" s="49"/>
    </row>
  </sheetData>
  <mergeCells count="5">
    <mergeCell ref="A10:A12"/>
    <mergeCell ref="B10:B12"/>
    <mergeCell ref="C10:C12"/>
    <mergeCell ref="A8:D8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Бюджетный отдел</cp:lastModifiedBy>
  <cp:lastPrinted>2011-12-29T05:35:42Z</cp:lastPrinted>
  <dcterms:created xsi:type="dcterms:W3CDTF">2009-04-03T07:50:46Z</dcterms:created>
  <dcterms:modified xsi:type="dcterms:W3CDTF">2011-12-30T08:40:54Z</dcterms:modified>
  <cp:category/>
  <cp:version/>
  <cp:contentType/>
  <cp:contentStatus/>
</cp:coreProperties>
</file>